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'F_20P4'!$A$1:$AA$41</definedName>
    <definedName name="_xlnm.Print_Titles" localSheetId="0">'F_20P4'!$4:$7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<sst xmlns="http://schemas.openxmlformats.org/spreadsheetml/2006/main" count="1637" uniqueCount="461">
  <si>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</si>
  <si>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</si>
  <si>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</si>
  <si>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</si>
  <si>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</si>
  <si>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</si>
  <si>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</si>
  <si>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</si>
  <si>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</si>
  <si>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</si>
  <si>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</si>
  <si>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</si>
  <si>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</si>
  <si>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</si>
  <si>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</si>
  <si>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</si>
  <si>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</si>
  <si>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</si>
  <si>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</si>
  <si>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</si>
  <si>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</si>
  <si>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</si>
  <si>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</si>
  <si>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</si>
  <si>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</si>
  <si>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</si>
  <si>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</si>
  <si>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</si>
  <si>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</si>
  <si>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</si>
  <si>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</si>
  <si>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</si>
  <si>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</si>
  <si>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</si>
  <si>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</si>
  <si>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</si>
  <si>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</si>
  <si>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</si>
  <si>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</si>
  <si>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</si>
  <si>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</si>
  <si>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</si>
  <si>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</si>
  <si>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</si>
  <si>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</si>
  <si>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</si>
  <si>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</si>
  <si>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</si>
  <si>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</si>
  <si>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</si>
  <si>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</si>
  <si>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</si>
  <si>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</si>
  <si>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</si>
  <si>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</si>
  <si>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</si>
  <si>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</si>
  <si>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</si>
  <si>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</si>
  <si>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</si>
  <si>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</si>
  <si>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</si>
  <si>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</si>
  <si>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</si>
  <si>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</si>
  <si>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</si>
  <si>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</si>
  <si>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</si>
  <si>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</si>
  <si>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</si>
  <si>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</si>
  <si>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</si>
  <si>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</si>
  <si>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</si>
  <si>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</si>
  <si>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</si>
  <si>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</si>
  <si>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</si>
  <si>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</si>
  <si>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</si>
  <si>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</si>
  <si>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</si>
  <si>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</si>
  <si>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</si>
  <si>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</si>
  <si>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</si>
  <si>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</si>
  <si>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</si>
  <si>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</si>
  <si>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</si>
  <si>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</si>
  <si>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</si>
  <si>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</si>
  <si>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</si>
  <si>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</si>
  <si>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</si>
  <si>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</si>
  <si>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</si>
  <si>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</si>
  <si>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</si>
  <si>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</si>
  <si>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</si>
  <si>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</si>
  <si>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</si>
  <si>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</si>
  <si>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</si>
  <si>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</si>
  <si>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</si>
  <si>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</si>
  <si>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</si>
  <si>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</si>
  <si>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</si>
  <si>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</si>
  <si>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</si>
  <si>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</si>
  <si>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</si>
  <si>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</si>
  <si>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</si>
  <si>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</si>
  <si>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</si>
  <si>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</si>
  <si>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</si>
  <si>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</si>
  <si>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</si>
  <si>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</si>
  <si>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</si>
  <si>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</si>
  <si>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</si>
  <si>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</si>
  <si>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</si>
  <si>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</si>
  <si>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</si>
  <si>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</si>
  <si>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</si>
  <si>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</si>
  <si>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</si>
  <si>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</si>
  <si>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</si>
  <si>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</si>
  <si>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</si>
  <si>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</si>
  <si>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</si>
  <si>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</si>
  <si>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</si>
  <si>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</si>
  <si>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</si>
  <si>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</si>
  <si>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</si>
  <si>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</si>
  <si>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</si>
  <si>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</si>
  <si>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</si>
  <si>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</si>
  <si>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</si>
  <si>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</si>
  <si>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</si>
  <si>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</si>
  <si>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</si>
  <si>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</si>
  <si>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</si>
  <si>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</si>
  <si>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</si>
  <si>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</si>
  <si>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</si>
  <si>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</si>
  <si>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</si>
  <si>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</si>
  <si>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</si>
  <si>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</si>
  <si>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</si>
  <si>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</si>
  <si>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</si>
  <si>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</si>
  <si>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</si>
  <si>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</si>
  <si>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</si>
  <si>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</si>
  <si>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</si>
  <si>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</si>
  <si>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</si>
  <si>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</si>
  <si>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</si>
  <si>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</si>
  <si>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</si>
  <si>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</si>
  <si>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</si>
  <si>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</si>
  <si>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</si>
  <si>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</si>
  <si>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</si>
  <si>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</si>
  <si>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</si>
  <si>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</si>
  <si>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</si>
  <si>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</si>
  <si>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</si>
  <si>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</si>
  <si>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</si>
  <si>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</si>
  <si>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</si>
  <si>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</si>
  <si>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</si>
  <si>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</si>
  <si>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</si>
  <si>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</si>
  <si>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</si>
  <si>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</si>
  <si>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</si>
  <si>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</si>
  <si>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</si>
  <si>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</si>
  <si>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</si>
  <si>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</si>
  <si>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</si>
  <si>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</si>
  <si>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</si>
  <si>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</si>
  <si>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</si>
  <si>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</si>
  <si>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</si>
  <si>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</si>
  <si>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</si>
  <si>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</si>
  <si>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</si>
  <si>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</si>
  <si>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</si>
  <si>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</si>
  <si>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</si>
  <si>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</si>
  <si>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</si>
  <si>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</si>
  <si>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</si>
  <si>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</si>
  <si>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</si>
  <si>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</si>
  <si>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</si>
  <si>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</si>
  <si>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</si>
  <si>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</si>
  <si>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</si>
  <si>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</si>
  <si>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</si>
  <si>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</si>
  <si>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</si>
  <si>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</si>
  <si>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</si>
  <si>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</si>
  <si>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</si>
  <si>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</si>
  <si>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</si>
  <si>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</si>
  <si>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</si>
  <si>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</si>
  <si>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</si>
  <si>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</si>
  <si>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</si>
  <si>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</si>
  <si>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</si>
  <si>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</si>
  <si>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</si>
  <si>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</si>
  <si>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</si>
  <si>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</si>
  <si>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</si>
  <si>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</si>
  <si>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</si>
  <si>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</si>
  <si>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</si>
  <si>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</si>
  <si>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</si>
  <si>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</si>
  <si>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</si>
  <si>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</si>
  <si>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</si>
  <si>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</si>
  <si>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</si>
  <si>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</si>
  <si>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</si>
  <si>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</si>
  <si>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</si>
  <si>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</si>
  <si>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</si>
  <si>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</si>
  <si>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</si>
  <si>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</si>
  <si>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</si>
  <si>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</si>
  <si>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</si>
  <si>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</si>
  <si>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</si>
  <si>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</si>
  <si>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</si>
  <si>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</si>
  <si>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</si>
  <si>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</si>
  <si>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</si>
  <si>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</si>
  <si>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</si>
  <si>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</si>
  <si>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</si>
  <si>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</si>
  <si>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</si>
  <si>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</si>
  <si>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</si>
  <si>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</si>
  <si>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</si>
  <si>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2012</t>
  </si>
  <si>
    <t>gruodžio 31 d.</t>
  </si>
  <si>
    <t>KAIŠIADORIŲ TECHNOLOGIJŲ IR VERSLO MOKYKLA</t>
  </si>
  <si>
    <t>2224</t>
  </si>
  <si>
    <t>JONAS JOČIŪNAS</t>
  </si>
  <si>
    <t>LIUDMILA ANUŽIENĖ</t>
  </si>
  <si>
    <t>22</t>
  </si>
  <si>
    <t>LR Švietimo ir mokslo ministerija</t>
  </si>
  <si>
    <t>900</t>
  </si>
  <si>
    <t>Buhalterija</t>
  </si>
  <si>
    <t>Kur rašyti bylą</t>
  </si>
  <si>
    <t>C:\Program Files\Avakompas\Uzpildytos_AF\2012_metai\IV ketvirtis\</t>
  </si>
  <si>
    <t>190804361 Girelės g-vė 57,Kaišiadorys</t>
  </si>
  <si>
    <t>2013.02 .18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</si>
  <si>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</si>
  <si>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</si>
  <si>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</si>
  <si>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</si>
  <si>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</si>
  <si>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</si>
  <si>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</si>
  <si>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</si>
  <si>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</si>
  <si>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</si>
  <si>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</si>
  <si>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</si>
  <si>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</si>
  <si>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</si>
  <si>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</si>
  <si>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</si>
  <si>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</si>
  <si>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</si>
  <si>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</si>
  <si>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</si>
  <si>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</si>
  <si>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</si>
  <si>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</si>
  <si>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</si>
  <si>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</si>
  <si>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</si>
  <si>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</si>
  <si>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</si>
  <si>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</si>
  <si>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</si>
  <si>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</si>
  <si>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</si>
  <si>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</si>
  <si>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</si>
  <si>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</si>
  <si>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</si>
  <si>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</si>
  <si>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</si>
  <si>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</si>
  <si>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</si>
  <si>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</si>
  <si>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</si>
  <si>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</si>
  <si>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</si>
  <si>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</si>
  <si>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</si>
  <si>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</si>
  <si>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</si>
  <si>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</si>
  <si>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</si>
  <si>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</si>
  <si>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</si>
  <si>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</si>
  <si>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</si>
  <si>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</si>
  <si>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</si>
  <si>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</si>
  <si>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</si>
  <si>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</si>
  <si>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</si>
  <si>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</si>
  <si>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</si>
  <si>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</si>
  <si>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</si>
  <si>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</si>
  <si>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</si>
  <si>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</si>
  <si>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</si>
  <si>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</si>
  <si>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</si>
  <si>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</si>
  <si>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</si>
  <si>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</si>
  <si>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</si>
  <si>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</si>
  <si>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</si>
  <si>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</si>
  <si>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</si>
  <si>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</si>
  <si>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</si>
  <si>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</si>
  <si>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</si>
  <si>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</si>
  <si>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</si>
  <si>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</si>
  <si>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</si>
  <si>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</si>
  <si>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</si>
  <si>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</si>
  <si>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</si>
  <si>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</si>
  <si>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</si>
  <si>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</si>
  <si>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</si>
  <si>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</si>
  <si>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</si>
  <si>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</si>
  <si>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</si>
  <si>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</si>
  <si>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</si>
  <si>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</si>
  <si>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</si>
  <si>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</si>
  <si>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</si>
  <si>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</si>
  <si>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</si>
  <si>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</si>
  <si>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</si>
  <si>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</si>
  <si>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</si>
  <si>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</si>
  <si>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</si>
  <si>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</si>
  <si>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</si>
  <si>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</si>
  <si>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</si>
  <si>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</si>
  <si>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</si>
  <si>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</si>
  <si>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</si>
  <si>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</si>
  <si>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</si>
  <si>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</si>
  <si>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</si>
  <si>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</si>
  <si>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</si>
  <si>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</si>
  <si>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</si>
  <si>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</si>
  <si>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</si>
  <si>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</si>
  <si>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</si>
  <si>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</si>
  <si>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</si>
  <si>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</si>
  <si>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</si>
  <si>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</si>
  <si>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</si>
  <si>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2013</t>
  </si>
  <si>
    <t>2014</t>
  </si>
  <si>
    <t>cb8bdbdc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</si>
</sst>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72" fontId="3" fillId="34" borderId="11" xfId="48" applyNumberFormat="1" applyFont="1" applyFill="1" applyBorder="1" applyAlignment="1" applyProtection="1">
      <alignment vertical="center"/>
      <protection locked="0"/>
    </xf>
    <xf numFmtId="172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4" fontId="21" fillId="0" borderId="10" xfId="48" applyNumberFormat="1" applyFont="1" applyFill="1" applyBorder="1" applyAlignment="1" applyProtection="1">
      <alignment horizontal="center" vertical="center" shrinkToFit="1"/>
      <protection locked="0"/>
    </xf>
    <xf numFmtId="4" fontId="21" fillId="36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3" fillId="34" borderId="0" xfId="48" applyNumberFormat="1" applyFont="1" applyFill="1" applyBorder="1" applyAlignment="1" applyProtection="1">
      <alignment horizontal="center" vertical="center"/>
      <protection locked="0"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18" fillId="36" borderId="13" xfId="48" applyNumberFormat="1" applyFont="1" applyFill="1" applyBorder="1" applyAlignment="1" applyProtection="1">
      <alignment horizontal="center" vertical="center" wrapText="1"/>
      <protection/>
    </xf>
    <xf numFmtId="49" fontId="18" fillId="36" borderId="14" xfId="48" applyNumberFormat="1" applyFont="1" applyFill="1" applyBorder="1" applyAlignment="1" applyProtection="1">
      <alignment horizontal="center" vertical="center" wrapTex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2" fillId="36" borderId="17" xfId="48" applyNumberFormat="1" applyFont="1" applyFill="1" applyBorder="1" applyAlignment="1" applyProtection="1">
      <alignment horizontal="center" vertical="center"/>
      <protection/>
    </xf>
    <xf numFmtId="49" fontId="2" fillId="36" borderId="18" xfId="48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">
      <selection activeCell="U36" sqref="U36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69" t="s">
        <v>58</v>
      </c>
      <c r="X1" s="69"/>
      <c r="Y1" s="69"/>
      <c r="Z1" s="69"/>
    </row>
    <row r="2" spans="1:26" ht="20.25" customHeight="1">
      <c r="A2" s="9"/>
      <c r="B2" s="9"/>
      <c r="C2" s="25" t="s">
        <v>458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70" t="s">
        <v>59</v>
      </c>
      <c r="X2" s="70"/>
      <c r="Y2" s="70"/>
      <c r="Z2" s="70"/>
    </row>
    <row r="3" spans="1:26" ht="41.25" customHeight="1" hidden="1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5" customHeight="1">
      <c r="A4" s="74" t="str">
        <f>IstaigosPavadinimas</f>
        <v>KAIŠIADORIŲ TECHNOLOGIJŲ IR VERSLO MOKYKLA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8.75" customHeight="1">
      <c r="A5" s="75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" customHeight="1">
      <c r="A6" s="76" t="str">
        <f>IstaigosRegKodas</f>
        <v>190804361 Girelės g-vė 57,Kaišiadorys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8.75" customHeight="1">
      <c r="A7" s="75" t="s">
        <v>31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73" t="s">
        <v>57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4:9" ht="18" customHeight="1">
      <c r="D10" s="38" t="s">
        <v>33</v>
      </c>
      <c r="G10" s="72" t="s">
        <v>32</v>
      </c>
      <c r="H10" s="72"/>
      <c r="I10" s="72"/>
    </row>
    <row r="11" spans="4:25" ht="12" customHeight="1">
      <c r="D11" s="28" t="s">
        <v>27</v>
      </c>
      <c r="E11" s="5"/>
      <c r="I11" s="5"/>
      <c r="K11" s="39">
        <v>41681</v>
      </c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80" t="s">
        <v>0</v>
      </c>
      <c r="B14" s="55"/>
      <c r="C14" s="80" t="s">
        <v>66</v>
      </c>
      <c r="D14" s="56"/>
      <c r="E14" s="82" t="s">
        <v>67</v>
      </c>
      <c r="F14" s="83"/>
      <c r="G14" s="88" t="s">
        <v>60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2" t="s">
        <v>76</v>
      </c>
      <c r="Z14" s="83"/>
    </row>
    <row r="15" spans="1:26" ht="95.25" customHeight="1">
      <c r="A15" s="80"/>
      <c r="B15" s="32" t="s">
        <v>0</v>
      </c>
      <c r="C15" s="80"/>
      <c r="D15" s="33" t="s">
        <v>36</v>
      </c>
      <c r="E15" s="84"/>
      <c r="F15" s="85"/>
      <c r="G15" s="81" t="s">
        <v>68</v>
      </c>
      <c r="H15" s="81"/>
      <c r="I15" s="81" t="s">
        <v>88</v>
      </c>
      <c r="J15" s="81"/>
      <c r="K15" s="81" t="s">
        <v>69</v>
      </c>
      <c r="L15" s="81"/>
      <c r="M15" s="81" t="s">
        <v>70</v>
      </c>
      <c r="N15" s="81"/>
      <c r="O15" s="81" t="s">
        <v>71</v>
      </c>
      <c r="P15" s="81"/>
      <c r="Q15" s="81" t="s">
        <v>72</v>
      </c>
      <c r="R15" s="81"/>
      <c r="S15" s="81" t="s">
        <v>73</v>
      </c>
      <c r="T15" s="81"/>
      <c r="U15" s="81" t="s">
        <v>74</v>
      </c>
      <c r="V15" s="81"/>
      <c r="W15" s="81" t="s">
        <v>75</v>
      </c>
      <c r="X15" s="81"/>
      <c r="Y15" s="84"/>
      <c r="Z15" s="85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7" t="s">
        <v>38</v>
      </c>
      <c r="F16" s="67"/>
      <c r="G16" s="67" t="s">
        <v>39</v>
      </c>
      <c r="H16" s="67"/>
      <c r="I16" s="67" t="s">
        <v>40</v>
      </c>
      <c r="J16" s="67"/>
      <c r="K16" s="67" t="s">
        <v>49</v>
      </c>
      <c r="L16" s="67"/>
      <c r="M16" s="86" t="s">
        <v>50</v>
      </c>
      <c r="N16" s="87"/>
      <c r="O16" s="67" t="s">
        <v>41</v>
      </c>
      <c r="P16" s="67"/>
      <c r="Q16" s="67" t="s">
        <v>61</v>
      </c>
      <c r="R16" s="67"/>
      <c r="S16" s="67" t="s">
        <v>62</v>
      </c>
      <c r="T16" s="67"/>
      <c r="U16" s="86" t="s">
        <v>63</v>
      </c>
      <c r="V16" s="87"/>
      <c r="W16" s="67" t="s">
        <v>64</v>
      </c>
      <c r="X16" s="67"/>
      <c r="Y16" s="67" t="s">
        <v>65</v>
      </c>
      <c r="Z16" s="67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8">
        <f>SUM(E18:E19)</f>
        <v>4332287.24</v>
      </c>
      <c r="F17" s="68"/>
      <c r="G17" s="68">
        <f>SUM(G18:G19)</f>
        <v>2291653.82</v>
      </c>
      <c r="H17" s="68"/>
      <c r="I17" s="68">
        <f>SUM(I18:I19)</f>
        <v>0</v>
      </c>
      <c r="J17" s="68"/>
      <c r="K17" s="68">
        <f>SUM(K18:K19)</f>
        <v>197.31</v>
      </c>
      <c r="L17" s="68"/>
      <c r="M17" s="68">
        <f>SUM(M18:M19)</f>
        <v>0</v>
      </c>
      <c r="N17" s="68"/>
      <c r="O17" s="68">
        <f>SUM(O18:O19)</f>
        <v>0</v>
      </c>
      <c r="P17" s="68"/>
      <c r="Q17" s="68">
        <f>SUM(Q18:Q19)</f>
        <v>2379973.87</v>
      </c>
      <c r="R17" s="68"/>
      <c r="S17" s="68">
        <f>SUM(S18:S19)</f>
        <v>0</v>
      </c>
      <c r="T17" s="68"/>
      <c r="U17" s="68">
        <f>SUM(U18:U19)</f>
        <v>5601.46</v>
      </c>
      <c r="V17" s="68"/>
      <c r="W17" s="68">
        <f>SUM(W18:W19)</f>
        <v>0</v>
      </c>
      <c r="X17" s="68"/>
      <c r="Y17" s="68">
        <f>SUM(Y18:Y19)</f>
        <v>4238563.04</v>
      </c>
      <c r="Z17" s="68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5">
        <v>4317389.23</v>
      </c>
      <c r="F18" s="65"/>
      <c r="G18" s="65">
        <v>57031.25</v>
      </c>
      <c r="H18" s="65"/>
      <c r="I18" s="65"/>
      <c r="J18" s="65"/>
      <c r="K18" s="65">
        <v>197.31</v>
      </c>
      <c r="L18" s="65"/>
      <c r="M18" s="65"/>
      <c r="N18" s="65"/>
      <c r="O18" s="65"/>
      <c r="P18" s="65"/>
      <c r="Q18" s="65">
        <v>143455.75</v>
      </c>
      <c r="R18" s="65"/>
      <c r="S18" s="65"/>
      <c r="T18" s="65"/>
      <c r="U18" s="65"/>
      <c r="V18" s="65"/>
      <c r="W18" s="65"/>
      <c r="X18" s="65"/>
      <c r="Y18" s="66">
        <f>E18+G18+I18+K18-M18-O18-Q18-S18-U18+W18</f>
        <v>4231162.04</v>
      </c>
      <c r="Z18" s="66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5">
        <v>14898.01</v>
      </c>
      <c r="F19" s="65"/>
      <c r="G19" s="65">
        <v>2234622.57</v>
      </c>
      <c r="H19" s="65"/>
      <c r="I19" s="65"/>
      <c r="J19" s="65"/>
      <c r="K19" s="65"/>
      <c r="L19" s="65"/>
      <c r="M19" s="65"/>
      <c r="N19" s="65"/>
      <c r="O19" s="65"/>
      <c r="P19" s="65"/>
      <c r="Q19" s="65">
        <v>2236518.12</v>
      </c>
      <c r="R19" s="65"/>
      <c r="S19" s="65"/>
      <c r="T19" s="65"/>
      <c r="U19" s="65">
        <v>5601.46</v>
      </c>
      <c r="V19" s="65"/>
      <c r="W19" s="65"/>
      <c r="X19" s="65"/>
      <c r="Y19" s="66">
        <f>E19+G19+I19+K19-M19-O19-Q19-S19-U19+W19</f>
        <v>7401</v>
      </c>
      <c r="Z19" s="66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8">
        <f>SUM(E21:E22)</f>
        <v>0</v>
      </c>
      <c r="F20" s="68"/>
      <c r="G20" s="68">
        <f>SUM(G21:G22)</f>
        <v>13519.7</v>
      </c>
      <c r="H20" s="68"/>
      <c r="I20" s="68">
        <f>SUM(I21:I22)</f>
        <v>0</v>
      </c>
      <c r="J20" s="68"/>
      <c r="K20" s="68">
        <f>SUM(K21:K22)</f>
        <v>0</v>
      </c>
      <c r="L20" s="68"/>
      <c r="M20" s="68">
        <f>SUM(M21:M22)</f>
        <v>0</v>
      </c>
      <c r="N20" s="68"/>
      <c r="O20" s="68">
        <f>SUM(O21:O22)</f>
        <v>0</v>
      </c>
      <c r="P20" s="68"/>
      <c r="Q20" s="68">
        <f>SUM(Q21:Q22)</f>
        <v>13519.7</v>
      </c>
      <c r="R20" s="68"/>
      <c r="S20" s="68">
        <f>SUM(S21:S22)</f>
        <v>0</v>
      </c>
      <c r="T20" s="68"/>
      <c r="U20" s="68">
        <f>SUM(U21:U22)</f>
        <v>0</v>
      </c>
      <c r="V20" s="68"/>
      <c r="W20" s="68">
        <f>SUM(W21:W22)</f>
        <v>0</v>
      </c>
      <c r="X20" s="68"/>
      <c r="Y20" s="68">
        <f>SUM(Y21:Y22)</f>
        <v>0</v>
      </c>
      <c r="Z20" s="68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>
        <f>E21+G21+I21+K21-M21-O21-Q21-S21-U21+W21</f>
        <v>0</v>
      </c>
      <c r="Z21" s="66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5"/>
      <c r="F22" s="65"/>
      <c r="G22" s="65">
        <v>13519.7</v>
      </c>
      <c r="H22" s="65"/>
      <c r="I22" s="65"/>
      <c r="J22" s="65"/>
      <c r="K22" s="65"/>
      <c r="L22" s="65"/>
      <c r="M22" s="65"/>
      <c r="N22" s="65"/>
      <c r="O22" s="65"/>
      <c r="P22" s="65"/>
      <c r="Q22" s="65">
        <v>13519.7</v>
      </c>
      <c r="R22" s="65"/>
      <c r="S22" s="65"/>
      <c r="T22" s="65"/>
      <c r="U22" s="65"/>
      <c r="V22" s="65"/>
      <c r="W22" s="65"/>
      <c r="X22" s="65"/>
      <c r="Y22" s="66">
        <f>E22+G22+I22+K22-M22-O22-Q22-S22-U22+W22</f>
        <v>0</v>
      </c>
      <c r="Z22" s="66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8">
        <f>SUM(E24:E25)</f>
        <v>331695.73</v>
      </c>
      <c r="F23" s="68"/>
      <c r="G23" s="68">
        <f>SUM(G24:G25)</f>
        <v>178690.15</v>
      </c>
      <c r="H23" s="68"/>
      <c r="I23" s="68">
        <f>SUM(I24:I25)</f>
        <v>0</v>
      </c>
      <c r="J23" s="68"/>
      <c r="K23" s="68">
        <f>SUM(K24:K25)</f>
        <v>0</v>
      </c>
      <c r="L23" s="68"/>
      <c r="M23" s="68">
        <f>SUM(M24:M25)</f>
        <v>0</v>
      </c>
      <c r="N23" s="68"/>
      <c r="O23" s="68">
        <f>SUM(O24:O25)</f>
        <v>0</v>
      </c>
      <c r="P23" s="68"/>
      <c r="Q23" s="68">
        <f>SUM(Q24:Q25)</f>
        <v>293025.17</v>
      </c>
      <c r="R23" s="68"/>
      <c r="S23" s="68">
        <f>SUM(S24:S25)</f>
        <v>0</v>
      </c>
      <c r="T23" s="68"/>
      <c r="U23" s="68">
        <f>SUM(U24:U25)</f>
        <v>6018.65</v>
      </c>
      <c r="V23" s="68"/>
      <c r="W23" s="68">
        <f>SUM(W24:W25)</f>
        <v>0</v>
      </c>
      <c r="X23" s="68"/>
      <c r="Y23" s="68">
        <f>SUM(Y24:Y25)</f>
        <v>211342.06</v>
      </c>
      <c r="Z23" s="68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5">
        <v>226619.4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52217.99</v>
      </c>
      <c r="R24" s="65"/>
      <c r="S24" s="65"/>
      <c r="T24" s="65"/>
      <c r="U24" s="65"/>
      <c r="V24" s="65"/>
      <c r="W24" s="65"/>
      <c r="X24" s="65"/>
      <c r="Y24" s="66">
        <f>E24+G24+I24+K24-M24-O24-Q24-S24-U24+W24</f>
        <v>174401.41</v>
      </c>
      <c r="Z24" s="66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5">
        <v>105076.33</v>
      </c>
      <c r="F25" s="65"/>
      <c r="G25" s="65">
        <v>178690.15</v>
      </c>
      <c r="H25" s="65"/>
      <c r="I25" s="65"/>
      <c r="J25" s="65"/>
      <c r="K25" s="65"/>
      <c r="L25" s="65"/>
      <c r="M25" s="65"/>
      <c r="N25" s="65"/>
      <c r="O25" s="65"/>
      <c r="P25" s="65"/>
      <c r="Q25" s="65">
        <v>240807.18</v>
      </c>
      <c r="R25" s="65"/>
      <c r="S25" s="65"/>
      <c r="T25" s="65"/>
      <c r="U25" s="65">
        <v>6018.65</v>
      </c>
      <c r="V25" s="65"/>
      <c r="W25" s="65"/>
      <c r="X25" s="65"/>
      <c r="Y25" s="66">
        <f>E25+G25+I25+K25-M25-O25-Q25-S25-U25+W25</f>
        <v>36940.65</v>
      </c>
      <c r="Z25" s="66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8">
        <f>SUM(E27:E28)</f>
        <v>0</v>
      </c>
      <c r="F26" s="68"/>
      <c r="G26" s="68">
        <f>SUM(G27:G28)</f>
        <v>7603.99</v>
      </c>
      <c r="H26" s="68"/>
      <c r="I26" s="68">
        <f>SUM(I27:I28)</f>
        <v>0</v>
      </c>
      <c r="J26" s="68"/>
      <c r="K26" s="68">
        <f>SUM(K27:K28)</f>
        <v>0</v>
      </c>
      <c r="L26" s="68"/>
      <c r="M26" s="68">
        <f>SUM(M27:M28)</f>
        <v>0</v>
      </c>
      <c r="N26" s="68"/>
      <c r="O26" s="68">
        <f>SUM(O27:O28)</f>
        <v>0</v>
      </c>
      <c r="P26" s="68"/>
      <c r="Q26" s="68">
        <f>SUM(Q27:Q28)</f>
        <v>6632.38</v>
      </c>
      <c r="R26" s="68"/>
      <c r="S26" s="68">
        <f>SUM(S27:S28)</f>
        <v>0</v>
      </c>
      <c r="T26" s="68"/>
      <c r="U26" s="68">
        <f>SUM(U27:U28)</f>
        <v>0</v>
      </c>
      <c r="V26" s="68"/>
      <c r="W26" s="68">
        <f>SUM(W27:W28)</f>
        <v>0</v>
      </c>
      <c r="X26" s="68"/>
      <c r="Y26" s="68">
        <f>SUM(Y27:Y28)</f>
        <v>971.61</v>
      </c>
      <c r="Z26" s="68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5"/>
      <c r="F27" s="65"/>
      <c r="G27" s="65">
        <v>971.61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>
        <f>E27+G27+I27+K27-M27-O27-Q27-S27-U27+W27</f>
        <v>971.61</v>
      </c>
      <c r="Z27" s="66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5"/>
      <c r="F28" s="65"/>
      <c r="G28" s="65">
        <v>6632.38</v>
      </c>
      <c r="H28" s="65"/>
      <c r="I28" s="65"/>
      <c r="J28" s="65"/>
      <c r="K28" s="65"/>
      <c r="L28" s="65"/>
      <c r="M28" s="65"/>
      <c r="N28" s="65"/>
      <c r="O28" s="65"/>
      <c r="P28" s="65"/>
      <c r="Q28" s="65">
        <v>6632.38</v>
      </c>
      <c r="R28" s="65"/>
      <c r="S28" s="65"/>
      <c r="T28" s="65"/>
      <c r="U28" s="65"/>
      <c r="V28" s="65"/>
      <c r="W28" s="65"/>
      <c r="X28" s="65"/>
      <c r="Y28" s="66">
        <f>E28+G28+I28+K28-M28-O28-Q28-S28-U28+W28</f>
        <v>0</v>
      </c>
      <c r="Z28" s="66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8">
        <f>E17+E20+E23+E26</f>
        <v>4663982.97</v>
      </c>
      <c r="F29" s="68"/>
      <c r="G29" s="68">
        <f>G17+G20+G23+G26</f>
        <v>2491467.66</v>
      </c>
      <c r="H29" s="68"/>
      <c r="I29" s="68">
        <f>I17+I20+I23+I26</f>
        <v>0</v>
      </c>
      <c r="J29" s="68"/>
      <c r="K29" s="68">
        <f>K17+K20+K23+K26</f>
        <v>197.31</v>
      </c>
      <c r="L29" s="68"/>
      <c r="M29" s="68">
        <f>M17+M20+M23+M26</f>
        <v>0</v>
      </c>
      <c r="N29" s="68"/>
      <c r="O29" s="68">
        <f>O17+O20+O23+O26</f>
        <v>0</v>
      </c>
      <c r="P29" s="68"/>
      <c r="Q29" s="68">
        <f>Q17+Q20+Q23+Q26</f>
        <v>2693151.12</v>
      </c>
      <c r="R29" s="68"/>
      <c r="S29" s="68">
        <f>S17+S20+S23+S26</f>
        <v>0</v>
      </c>
      <c r="T29" s="68"/>
      <c r="U29" s="68">
        <f>U17+U20+U23+U26</f>
        <v>11620.11</v>
      </c>
      <c r="V29" s="68"/>
      <c r="W29" s="68">
        <f>W17+W20+W23+W26</f>
        <v>0</v>
      </c>
      <c r="X29" s="68"/>
      <c r="Y29" s="68">
        <f>Y17+Y20+Y23+Y26</f>
        <v>4450876.71</v>
      </c>
      <c r="Z29" s="68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2224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JONAS JOČIŪNAS</v>
      </c>
      <c r="G35" s="43"/>
      <c r="H35" s="53" t="str">
        <f>IstaigosVadovas</f>
        <v>JONAS JOČIŪNAS</v>
      </c>
      <c r="I35" s="43"/>
      <c r="J35" s="53" t="str">
        <f>IstaigosVadovas</f>
        <v>JONAS JOČIŪNAS</v>
      </c>
      <c r="K35" s="43"/>
      <c r="L35" s="53" t="str">
        <f>IstaigosVadovas</f>
        <v>JONAS JOČIŪNAS</v>
      </c>
      <c r="M35" s="43"/>
      <c r="N35" s="43"/>
      <c r="O35" s="43"/>
      <c r="P35" s="53" t="str">
        <f>IstaigosVadovas</f>
        <v>JONAS JOČIŪNAS</v>
      </c>
      <c r="Q35" s="43"/>
      <c r="R35" s="53" t="str">
        <f>IstaigosVadovas</f>
        <v>JONAS JOČIŪNAS</v>
      </c>
      <c r="S35" s="43"/>
      <c r="T35" s="53" t="str">
        <f>IstaigosVadovas</f>
        <v>JONAS JOČIŪNAS</v>
      </c>
      <c r="U35" s="43"/>
      <c r="V35" s="43"/>
      <c r="W35" s="43"/>
      <c r="X35" s="53" t="str">
        <f>IstaigosVadovas</f>
        <v>JONAS JOČIŪNAS</v>
      </c>
      <c r="Y35" s="43"/>
      <c r="Z35" s="53" t="str">
        <f>IstaigosVadovas</f>
        <v>JONAS JOČIŪNAS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/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Q28:R28"/>
    <mergeCell ref="S28:T28"/>
    <mergeCell ref="U28:V28"/>
    <mergeCell ref="Y33:Z33"/>
    <mergeCell ref="O33:P33"/>
    <mergeCell ref="Q33:R33"/>
    <mergeCell ref="S33:T33"/>
    <mergeCell ref="U33:V33"/>
    <mergeCell ref="W33:X33"/>
    <mergeCell ref="W29:X29"/>
    <mergeCell ref="O23:P23"/>
    <mergeCell ref="Q23:R23"/>
    <mergeCell ref="S23:T23"/>
    <mergeCell ref="U23:V23"/>
    <mergeCell ref="O27:P27"/>
    <mergeCell ref="Q27:R27"/>
    <mergeCell ref="S27:T27"/>
    <mergeCell ref="U27:V27"/>
    <mergeCell ref="O25:P25"/>
    <mergeCell ref="O24:P24"/>
    <mergeCell ref="S20:T20"/>
    <mergeCell ref="U20:V20"/>
    <mergeCell ref="Q21:R21"/>
    <mergeCell ref="S21:T21"/>
    <mergeCell ref="U21:V21"/>
    <mergeCell ref="O22:P22"/>
    <mergeCell ref="Q22:R22"/>
    <mergeCell ref="S22:T22"/>
    <mergeCell ref="U22:V22"/>
    <mergeCell ref="O21:P21"/>
    <mergeCell ref="S17:T17"/>
    <mergeCell ref="U17:V17"/>
    <mergeCell ref="O18:P18"/>
    <mergeCell ref="Q18:R18"/>
    <mergeCell ref="S18:T18"/>
    <mergeCell ref="U18:V18"/>
    <mergeCell ref="E33:F33"/>
    <mergeCell ref="G33:H33"/>
    <mergeCell ref="G25:H25"/>
    <mergeCell ref="G24:H24"/>
    <mergeCell ref="K33:L33"/>
    <mergeCell ref="I33:J33"/>
    <mergeCell ref="I27:J27"/>
    <mergeCell ref="I28:J28"/>
    <mergeCell ref="I29:J29"/>
    <mergeCell ref="K27:L27"/>
    <mergeCell ref="E29:F29"/>
    <mergeCell ref="G29:H29"/>
    <mergeCell ref="K29:L29"/>
    <mergeCell ref="M29:N29"/>
    <mergeCell ref="E22:F22"/>
    <mergeCell ref="E23:F23"/>
    <mergeCell ref="E24:F24"/>
    <mergeCell ref="E25:F25"/>
    <mergeCell ref="I25:J25"/>
    <mergeCell ref="I26:J26"/>
    <mergeCell ref="E26:F26"/>
    <mergeCell ref="K26:L26"/>
    <mergeCell ref="G26:H26"/>
    <mergeCell ref="E27:F27"/>
    <mergeCell ref="E28:F28"/>
    <mergeCell ref="Y29:Z29"/>
    <mergeCell ref="O29:P29"/>
    <mergeCell ref="Q29:R29"/>
    <mergeCell ref="S29:T29"/>
    <mergeCell ref="U29:V29"/>
    <mergeCell ref="W27:X27"/>
    <mergeCell ref="Y27:Z27"/>
    <mergeCell ref="G28:H28"/>
    <mergeCell ref="K28:L28"/>
    <mergeCell ref="M28:N28"/>
    <mergeCell ref="W28:X28"/>
    <mergeCell ref="Y28:Z28"/>
    <mergeCell ref="G27:H27"/>
    <mergeCell ref="M27:N27"/>
    <mergeCell ref="O28:P28"/>
    <mergeCell ref="K25:L25"/>
    <mergeCell ref="M25:N25"/>
    <mergeCell ref="W26:X26"/>
    <mergeCell ref="Y26:Z26"/>
    <mergeCell ref="S26:T26"/>
    <mergeCell ref="U26:V26"/>
    <mergeCell ref="O26:P26"/>
    <mergeCell ref="Q26:R26"/>
    <mergeCell ref="M26:N26"/>
    <mergeCell ref="Q24:R24"/>
    <mergeCell ref="S24:T24"/>
    <mergeCell ref="U24:V24"/>
    <mergeCell ref="W24:X24"/>
    <mergeCell ref="Y24:Z24"/>
    <mergeCell ref="Q25:R25"/>
    <mergeCell ref="S25:T25"/>
    <mergeCell ref="U25:V25"/>
    <mergeCell ref="W25:X25"/>
    <mergeCell ref="Y25:Z25"/>
    <mergeCell ref="G23:H23"/>
    <mergeCell ref="K23:L23"/>
    <mergeCell ref="M23:N23"/>
    <mergeCell ref="W23:X23"/>
    <mergeCell ref="Y23:Z23"/>
    <mergeCell ref="M15:N15"/>
    <mergeCell ref="W15:X15"/>
    <mergeCell ref="K15:L15"/>
    <mergeCell ref="O16:P16"/>
    <mergeCell ref="Q16:R16"/>
    <mergeCell ref="S15:T15"/>
    <mergeCell ref="U15:V15"/>
    <mergeCell ref="I16:J16"/>
    <mergeCell ref="M16:N16"/>
    <mergeCell ref="K16:L16"/>
    <mergeCell ref="Y14:Z15"/>
    <mergeCell ref="G14:X14"/>
    <mergeCell ref="S16:T16"/>
    <mergeCell ref="U16:V16"/>
    <mergeCell ref="E18:F18"/>
    <mergeCell ref="G18:H18"/>
    <mergeCell ref="E20:F20"/>
    <mergeCell ref="I15:J15"/>
    <mergeCell ref="O15:P15"/>
    <mergeCell ref="Q15:R15"/>
    <mergeCell ref="O17:P17"/>
    <mergeCell ref="Q17:R17"/>
    <mergeCell ref="O20:P20"/>
    <mergeCell ref="Q20:R20"/>
    <mergeCell ref="K21:L21"/>
    <mergeCell ref="I21:J21"/>
    <mergeCell ref="I22:J22"/>
    <mergeCell ref="I23:J23"/>
    <mergeCell ref="I24:J24"/>
    <mergeCell ref="I17:J17"/>
    <mergeCell ref="I18:J18"/>
    <mergeCell ref="K17:L17"/>
    <mergeCell ref="K18:L18"/>
    <mergeCell ref="K19:L19"/>
    <mergeCell ref="C14:C15"/>
    <mergeCell ref="A14:A15"/>
    <mergeCell ref="G15:H15"/>
    <mergeCell ref="E14:F15"/>
    <mergeCell ref="G21:H21"/>
    <mergeCell ref="E19:F19"/>
    <mergeCell ref="E21:F21"/>
    <mergeCell ref="E16:F16"/>
    <mergeCell ref="G16:H16"/>
    <mergeCell ref="E17:F17"/>
    <mergeCell ref="G17:H17"/>
    <mergeCell ref="G19:H19"/>
    <mergeCell ref="G20:H20"/>
    <mergeCell ref="I19:J19"/>
    <mergeCell ref="I20:J20"/>
    <mergeCell ref="K20:L20"/>
    <mergeCell ref="K24:L24"/>
    <mergeCell ref="M17:N17"/>
    <mergeCell ref="M18:N18"/>
    <mergeCell ref="M19:N19"/>
    <mergeCell ref="A31:K31"/>
    <mergeCell ref="M33:N33"/>
    <mergeCell ref="M22:N22"/>
    <mergeCell ref="M24:N24"/>
    <mergeCell ref="K22:L22"/>
    <mergeCell ref="G22:H22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W22:X22"/>
    <mergeCell ref="W18:X18"/>
    <mergeCell ref="Y18:Z18"/>
    <mergeCell ref="Y22:Z22"/>
    <mergeCell ref="Y21:Z21"/>
    <mergeCell ref="Y16:Z16"/>
    <mergeCell ref="Y17:Z17"/>
    <mergeCell ref="W16:X16"/>
    <mergeCell ref="W21:X21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cb8bdbdc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460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343</v>
      </c>
    </row>
    <row r="13" spans="1:2" ht="10.5">
      <c r="A13" s="1" t="s">
        <v>344</v>
      </c>
      <c r="B13" s="1" t="s">
        <v>345</v>
      </c>
    </row>
    <row r="14" spans="1:2" ht="10.5">
      <c r="A14" s="1" t="s">
        <v>346</v>
      </c>
      <c r="B14" s="1" t="s">
        <v>347</v>
      </c>
    </row>
    <row r="15" spans="1:2" ht="10.5">
      <c r="A15" s="1" t="s">
        <v>348</v>
      </c>
      <c r="B15" s="1" t="s">
        <v>349</v>
      </c>
    </row>
    <row r="16" spans="1:2" ht="10.5">
      <c r="A16" s="1" t="s">
        <v>350</v>
      </c>
      <c r="B16" s="1" t="s">
        <v>351</v>
      </c>
    </row>
    <row r="17" spans="1:2" ht="10.5">
      <c r="A17" s="1" t="s">
        <v>352</v>
      </c>
      <c r="B17" s="1" t="s">
        <v>353</v>
      </c>
    </row>
    <row r="18" spans="1:2" ht="10.5">
      <c r="A18" s="1" t="s">
        <v>354</v>
      </c>
      <c r="B18" s="1" t="s">
        <v>355</v>
      </c>
    </row>
    <row r="19" spans="1:2" ht="10.5">
      <c r="A19" s="1" t="s">
        <v>356</v>
      </c>
      <c r="B19" s="1" t="s">
        <v>357</v>
      </c>
    </row>
    <row r="20" spans="1:2" ht="10.5">
      <c r="A20" s="1" t="s">
        <v>358</v>
      </c>
      <c r="B20" s="1" t="s">
        <v>358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359</v>
      </c>
      <c r="B2" s="1" t="s">
        <v>360</v>
      </c>
    </row>
    <row r="3" spans="1:2" ht="10.5">
      <c r="A3" s="1" t="s">
        <v>361</v>
      </c>
      <c r="B3" s="1" t="s">
        <v>362</v>
      </c>
    </row>
    <row r="4" spans="1:2" ht="10.5">
      <c r="A4" s="1" t="s">
        <v>363</v>
      </c>
      <c r="B4" s="1" t="s">
        <v>364</v>
      </c>
    </row>
    <row r="5" spans="1:2" ht="10.5">
      <c r="A5" s="1" t="s">
        <v>365</v>
      </c>
      <c r="B5" s="1" t="s">
        <v>366</v>
      </c>
    </row>
    <row r="6" spans="1:2" ht="10.5">
      <c r="A6" s="1" t="s">
        <v>367</v>
      </c>
      <c r="B6" s="1" t="s">
        <v>368</v>
      </c>
    </row>
    <row r="7" spans="1:2" ht="10.5">
      <c r="A7" s="1" t="s">
        <v>369</v>
      </c>
      <c r="B7" s="1" t="s">
        <v>370</v>
      </c>
    </row>
    <row r="8" spans="1:2" ht="10.5">
      <c r="A8" s="1" t="s">
        <v>371</v>
      </c>
      <c r="B8" s="1" t="s">
        <v>372</v>
      </c>
    </row>
    <row r="9" spans="1:2" ht="10.5">
      <c r="A9" s="1" t="s">
        <v>373</v>
      </c>
      <c r="B9" s="1" t="s">
        <v>374</v>
      </c>
    </row>
    <row r="10" spans="1:2" ht="10.5">
      <c r="A10" s="1" t="s">
        <v>375</v>
      </c>
      <c r="B10" s="1" t="s">
        <v>376</v>
      </c>
    </row>
    <row r="11" spans="1:2" ht="10.5">
      <c r="A11" s="1" t="s">
        <v>377</v>
      </c>
      <c r="B11" s="1" t="s">
        <v>378</v>
      </c>
    </row>
    <row r="12" spans="1:2" ht="10.5">
      <c r="A12" s="1" t="s">
        <v>379</v>
      </c>
      <c r="B12" s="1" t="s">
        <v>380</v>
      </c>
    </row>
    <row r="13" spans="1:2" ht="10.5">
      <c r="A13" s="1" t="s">
        <v>381</v>
      </c>
      <c r="B13" s="1" t="s">
        <v>382</v>
      </c>
    </row>
    <row r="14" spans="1:2" ht="10.5">
      <c r="A14" s="1" t="s">
        <v>383</v>
      </c>
      <c r="B14" s="1" t="s">
        <v>384</v>
      </c>
    </row>
    <row r="15" spans="1:2" ht="10.5">
      <c r="A15" s="1" t="s">
        <v>385</v>
      </c>
      <c r="B15" s="1" t="s">
        <v>386</v>
      </c>
    </row>
    <row r="16" spans="1:2" ht="10.5">
      <c r="A16" s="1" t="s">
        <v>387</v>
      </c>
      <c r="B16" s="1" t="s">
        <v>388</v>
      </c>
    </row>
    <row r="17" spans="1:2" ht="10.5">
      <c r="A17" s="1" t="s">
        <v>389</v>
      </c>
      <c r="B17" s="1" t="s">
        <v>390</v>
      </c>
    </row>
    <row r="18" spans="1:2" ht="10.5">
      <c r="A18" s="1" t="s">
        <v>391</v>
      </c>
      <c r="B18" s="1" t="s">
        <v>392</v>
      </c>
    </row>
    <row r="19" spans="1:2" ht="10.5">
      <c r="A19" s="1" t="s">
        <v>393</v>
      </c>
      <c r="B19" s="1" t="s">
        <v>394</v>
      </c>
    </row>
    <row r="20" spans="1:2" ht="10.5">
      <c r="A20" s="1" t="s">
        <v>395</v>
      </c>
      <c r="B20" s="1" t="s">
        <v>388</v>
      </c>
    </row>
    <row r="21" spans="1:2" ht="10.5">
      <c r="A21" s="1" t="s">
        <v>396</v>
      </c>
      <c r="B21" s="1" t="s">
        <v>397</v>
      </c>
    </row>
    <row r="22" spans="1:2" ht="10.5">
      <c r="A22" s="1" t="s">
        <v>398</v>
      </c>
      <c r="B22" s="1" t="s">
        <v>399</v>
      </c>
    </row>
    <row r="23" spans="1:2" ht="10.5">
      <c r="A23" s="1" t="s">
        <v>400</v>
      </c>
      <c r="B23" s="1" t="s">
        <v>401</v>
      </c>
    </row>
    <row r="24" spans="1:2" ht="10.5">
      <c r="A24" s="1" t="s">
        <v>402</v>
      </c>
      <c r="B24" s="1" t="s">
        <v>403</v>
      </c>
    </row>
    <row r="25" spans="1:2" ht="10.5">
      <c r="A25" s="1" t="s">
        <v>404</v>
      </c>
      <c r="B25" s="1" t="s">
        <v>405</v>
      </c>
    </row>
    <row r="26" spans="1:2" ht="10.5">
      <c r="A26" s="1" t="s">
        <v>406</v>
      </c>
      <c r="B26" s="1" t="s">
        <v>407</v>
      </c>
    </row>
    <row r="27" spans="1:2" ht="10.5">
      <c r="A27" s="1" t="s">
        <v>408</v>
      </c>
      <c r="B27" s="1" t="s">
        <v>409</v>
      </c>
    </row>
    <row r="28" spans="1:2" ht="10.5">
      <c r="A28" s="1" t="s">
        <v>410</v>
      </c>
      <c r="B28" s="1" t="s">
        <v>411</v>
      </c>
    </row>
    <row r="29" spans="1:2" ht="10.5">
      <c r="A29" s="1" t="s">
        <v>412</v>
      </c>
      <c r="B29" s="1" t="s">
        <v>413</v>
      </c>
    </row>
    <row r="30" spans="1:2" ht="10.5">
      <c r="A30" s="1" t="s">
        <v>414</v>
      </c>
      <c r="B30" s="1" t="s">
        <v>411</v>
      </c>
    </row>
    <row r="31" spans="1:2" ht="10.5">
      <c r="A31" s="1" t="s">
        <v>415</v>
      </c>
      <c r="B31" s="1" t="s">
        <v>413</v>
      </c>
    </row>
    <row r="32" spans="1:2" ht="10.5">
      <c r="A32" s="1" t="s">
        <v>416</v>
      </c>
      <c r="B32" s="1" t="s">
        <v>417</v>
      </c>
    </row>
    <row r="33" spans="1:2" ht="10.5">
      <c r="A33" s="1" t="s">
        <v>418</v>
      </c>
      <c r="B33" s="1" t="s">
        <v>419</v>
      </c>
    </row>
    <row r="34" spans="1:2" ht="10.5">
      <c r="A34" s="1" t="s">
        <v>420</v>
      </c>
      <c r="B34" s="1" t="s">
        <v>421</v>
      </c>
    </row>
    <row r="35" spans="1:2" ht="10.5">
      <c r="A35" s="1" t="s">
        <v>422</v>
      </c>
      <c r="B35" s="1" t="s">
        <v>423</v>
      </c>
    </row>
    <row r="36" spans="1:2" ht="10.5">
      <c r="A36" s="1" t="s">
        <v>424</v>
      </c>
      <c r="B36" s="1" t="s">
        <v>425</v>
      </c>
    </row>
    <row r="37" spans="1:2" ht="10.5">
      <c r="A37" s="1" t="s">
        <v>426</v>
      </c>
      <c r="B37" s="1" t="s">
        <v>427</v>
      </c>
    </row>
    <row r="38" spans="1:2" ht="10.5">
      <c r="A38" s="1" t="s">
        <v>428</v>
      </c>
      <c r="B38" s="1" t="s">
        <v>429</v>
      </c>
    </row>
    <row r="39" spans="1:2" ht="10.5">
      <c r="A39" s="1" t="s">
        <v>430</v>
      </c>
      <c r="B39" s="1" t="s">
        <v>431</v>
      </c>
    </row>
    <row r="40" spans="1:2" ht="10.5">
      <c r="A40" s="1" t="s">
        <v>432</v>
      </c>
      <c r="B40" s="1" t="s">
        <v>401</v>
      </c>
    </row>
    <row r="41" spans="1:2" ht="10.5">
      <c r="A41" s="1" t="s">
        <v>358</v>
      </c>
      <c r="B41" s="1" t="s">
        <v>358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433</v>
      </c>
      <c r="B2" s="1" t="s">
        <v>434</v>
      </c>
      <c r="C2" s="4">
        <v>0</v>
      </c>
    </row>
    <row r="3" spans="1:3" ht="10.5">
      <c r="A3" s="1" t="s">
        <v>435</v>
      </c>
      <c r="B3" s="1" t="s">
        <v>436</v>
      </c>
      <c r="C3" s="4">
        <v>0</v>
      </c>
    </row>
    <row r="4" spans="1:3" ht="10.5">
      <c r="A4" s="1" t="s">
        <v>437</v>
      </c>
      <c r="B4" s="1" t="s">
        <v>438</v>
      </c>
      <c r="C4" s="4">
        <v>0</v>
      </c>
    </row>
    <row r="5" spans="1:3" ht="10.5">
      <c r="A5" s="1" t="s">
        <v>439</v>
      </c>
      <c r="B5" s="1" t="s">
        <v>440</v>
      </c>
      <c r="C5" s="4">
        <v>0</v>
      </c>
    </row>
    <row r="6" spans="1:3" ht="10.5">
      <c r="A6" s="1" t="s">
        <v>441</v>
      </c>
      <c r="B6" s="1" t="s">
        <v>442</v>
      </c>
      <c r="C6" s="4">
        <v>0</v>
      </c>
    </row>
    <row r="7" spans="1:3" ht="10.5">
      <c r="A7" s="1" t="s">
        <v>443</v>
      </c>
      <c r="B7" s="1" t="s">
        <v>444</v>
      </c>
      <c r="C7" s="4">
        <v>0</v>
      </c>
    </row>
    <row r="8" spans="1:3" ht="10.5">
      <c r="A8" s="1" t="s">
        <v>445</v>
      </c>
      <c r="B8" s="1" t="s">
        <v>446</v>
      </c>
      <c r="C8" s="4">
        <v>0</v>
      </c>
    </row>
    <row r="9" spans="1:3" ht="10.5">
      <c r="A9" s="1" t="s">
        <v>447</v>
      </c>
      <c r="B9" s="1" t="s">
        <v>448</v>
      </c>
      <c r="C9" s="4">
        <v>0</v>
      </c>
    </row>
    <row r="10" spans="1:3" ht="10.5">
      <c r="A10" s="1" t="s">
        <v>449</v>
      </c>
      <c r="B10" s="1" t="s">
        <v>450</v>
      </c>
      <c r="C10" s="4">
        <v>0</v>
      </c>
    </row>
    <row r="11" spans="1:3" ht="10.5">
      <c r="A11" s="1" t="s">
        <v>451</v>
      </c>
      <c r="B11" s="1" t="s">
        <v>452</v>
      </c>
      <c r="C11" s="4">
        <v>0</v>
      </c>
    </row>
    <row r="12" spans="1:3" ht="10.5">
      <c r="A12" s="1" t="s">
        <v>453</v>
      </c>
      <c r="B12" s="1" t="s">
        <v>454</v>
      </c>
      <c r="C12" s="4">
        <v>0</v>
      </c>
    </row>
    <row r="13" spans="1:3" ht="10.5">
      <c r="A13" s="1" t="s">
        <v>307</v>
      </c>
      <c r="B13" s="1" t="s">
        <v>455</v>
      </c>
      <c r="C13" s="4">
        <v>0</v>
      </c>
    </row>
    <row r="14" spans="1:3" ht="10.5">
      <c r="A14" s="1" t="s">
        <v>456</v>
      </c>
      <c r="B14" s="1" t="s">
        <v>455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457</v>
      </c>
      <c r="B2" s="1" t="s">
        <v>457</v>
      </c>
      <c r="C2" s="4"/>
    </row>
    <row r="3" spans="1:2" ht="10.5">
      <c r="A3" s="1" t="s">
        <v>306</v>
      </c>
      <c r="B3" s="1" t="s">
        <v>306</v>
      </c>
    </row>
    <row r="4" spans="1:2" ht="10.5">
      <c r="A4" s="1" t="s">
        <v>458</v>
      </c>
      <c r="B4" s="1" t="s">
        <v>458</v>
      </c>
    </row>
    <row r="5" spans="1:2" ht="10.5">
      <c r="A5" s="1" t="s">
        <v>459</v>
      </c>
      <c r="B5" s="1" t="s">
        <v>459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2013</v>
      </c>
      <c r="H2" t="str">
        <f>Menuo</f>
        <v>gruodžio 31 d.</v>
      </c>
      <c r="I2" t="str">
        <f>IstaigosKodas</f>
        <v>2224</v>
      </c>
      <c r="L2">
        <v>285</v>
      </c>
      <c r="M2" t="s">
        <v>99</v>
      </c>
      <c r="N2" t="str">
        <f>CRC</f>
        <v>cb8bdbdc</v>
      </c>
    </row>
    <row r="3" spans="1:4" ht="10.5">
      <c r="A3" s="64" t="s">
        <v>105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190804361 Girelės g-vė 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4332287.24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2291653.82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197.31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2379973.87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5601.46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4238563.04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4317389.23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57031.25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197.31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143455.75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4231162.04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14898.01</v>
      </c>
      <c r="D61" t="b">
        <f ca="1">ISBLANK(INDIRECT($A$61))</f>
        <v>0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2234622.57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2236518.12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5601.46</v>
      </c>
      <c r="D69" t="b">
        <f ca="1">ISBLANK(INDIRECT($A$69))</f>
        <v>0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7401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13519.7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13519.7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13519.7</v>
      </c>
      <c r="D101" t="b">
        <f ca="1">ISBLANK(INDIRECT($A$101))</f>
        <v>0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13519.7</v>
      </c>
      <c r="D106" t="b">
        <f ca="1">ISBLANK(INDIRECT($A$106))</f>
        <v>0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331695.73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178690.15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293025.17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6018.65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211342.06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226619.4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52217.99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174401.41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105076.33</v>
      </c>
      <c r="D139" t="b">
        <f ca="1">ISBLANK(INDIRECT($A$139))</f>
        <v>0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178690.15</v>
      </c>
      <c r="D140" t="b">
        <f ca="1">ISBLANK(INDIRECT($A$140))</f>
        <v>0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240807.18</v>
      </c>
      <c r="D145" t="b">
        <f ca="1">ISBLANK(INDIRECT($A$145))</f>
        <v>0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6018.65</v>
      </c>
      <c r="D147" t="b">
        <f ca="1">ISBLANK(INDIRECT($A$147))</f>
        <v>0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36940.65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7603.99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6632.38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971.61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971.61</v>
      </c>
      <c r="D166" t="b">
        <f ca="1">ISBLANK(INDIRECT($A$166))</f>
        <v>0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971.61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6632.38</v>
      </c>
      <c r="D179" t="b">
        <f ca="1">ISBLANK(INDIRECT($A$179))</f>
        <v>0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6632.38</v>
      </c>
      <c r="D184" t="b">
        <f ca="1">ISBLANK(INDIRECT($A$184))</f>
        <v>0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4663982.97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2491467.66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197.31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2693151.12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11620.11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4450876.71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2224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2014-03-20T11:34:22Z</cp:lastPrinted>
  <dcterms:created xsi:type="dcterms:W3CDTF">2003-09-13T06:13:56Z</dcterms:created>
  <dcterms:modified xsi:type="dcterms:W3CDTF">2014-03-20T11:34:38Z</dcterms:modified>
  <cp:category/>
  <cp:version/>
  <cp:contentType/>
  <cp:contentStatus/>
</cp:coreProperties>
</file>