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_xlnm.Print_Area" localSheetId="0">'F_FBA'!$A$1:$I$104</definedName>
    <definedName name="_xlnm.Print_Titles" localSheetId="0">'F_FBA'!$4:$7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<sst xmlns="http://schemas.openxmlformats.org/spreadsheetml/2006/main" count="2034" uniqueCount="612">
  <si>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</si>
  <si>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</si>
  <si>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</si>
  <si>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</si>
  <si>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</si>
  <si>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</si>
  <si>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</si>
  <si>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</si>
  <si>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</si>
  <si>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</si>
  <si>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</si>
  <si>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</si>
  <si>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</si>
  <si>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</si>
  <si>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</si>
  <si>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</si>
  <si>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</si>
  <si>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</si>
  <si>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</si>
  <si>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</si>
  <si>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</si>
  <si>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</si>
  <si>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</si>
  <si>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</si>
  <si>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</si>
  <si>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</si>
  <si>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</si>
  <si>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</si>
  <si>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</si>
  <si>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</si>
  <si>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</si>
  <si>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</si>
  <si>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</si>
  <si>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</si>
  <si>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</si>
  <si>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</si>
  <si>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</si>
  <si>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</si>
  <si>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</si>
  <si>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</si>
  <si>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</si>
  <si>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</si>
  <si>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</si>
  <si>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</si>
  <si>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</si>
  <si>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</si>
  <si>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</si>
  <si>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</si>
  <si>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</si>
  <si>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</si>
  <si>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</si>
  <si>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</si>
  <si>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</si>
  <si>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</si>
  <si>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</si>
  <si>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</si>
  <si>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</si>
  <si>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</si>
  <si>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</si>
  <si>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</si>
  <si>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</si>
  <si>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</si>
  <si>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</si>
  <si>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</si>
  <si>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</si>
  <si>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</si>
  <si>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</si>
  <si>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</si>
  <si>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</si>
  <si>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</si>
  <si>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</si>
  <si>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</si>
  <si>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</si>
  <si>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</si>
  <si>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</si>
  <si>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</si>
  <si>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</si>
  <si>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</si>
  <si>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</si>
  <si>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</si>
  <si>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</si>
  <si>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</si>
  <si>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</si>
  <si>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</si>
  <si>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</si>
  <si>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</si>
  <si>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</si>
  <si>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</si>
  <si>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</si>
  <si>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</si>
  <si>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</si>
  <si>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</si>
  <si>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</si>
  <si>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</si>
  <si>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</si>
  <si>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</si>
  <si>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</si>
  <si>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</si>
  <si>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</si>
  <si>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</si>
  <si>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</si>
  <si>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</si>
  <si>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</si>
  <si>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</si>
  <si>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</si>
  <si>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</si>
  <si>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</si>
  <si>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</si>
  <si>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</si>
  <si>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</si>
  <si>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</si>
  <si>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</si>
  <si>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</si>
  <si>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</si>
  <si>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</si>
  <si>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</si>
  <si>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</si>
  <si>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</si>
  <si>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</si>
  <si>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</si>
  <si>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</si>
  <si>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</si>
  <si>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</si>
  <si>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</si>
  <si>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</si>
  <si>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</si>
  <si>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</si>
  <si>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</si>
  <si>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</si>
  <si>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</si>
  <si>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</si>
  <si>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</si>
  <si>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</si>
  <si>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</si>
  <si>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</si>
  <si>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</si>
  <si>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</si>
  <si>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</si>
  <si>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</si>
  <si>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</si>
  <si>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</si>
  <si>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</si>
  <si>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</si>
  <si>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</si>
  <si>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</si>
  <si>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</si>
  <si>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</si>
  <si>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</si>
  <si>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</si>
  <si>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</si>
  <si>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</si>
  <si>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</si>
  <si>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</si>
  <si>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</si>
  <si>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</si>
  <si>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</si>
  <si>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</si>
  <si>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</si>
  <si>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</si>
  <si>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</si>
  <si>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</si>
  <si>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</si>
  <si>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</si>
  <si>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</si>
  <si>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</si>
  <si>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</si>
  <si>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</si>
  <si>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</si>
  <si>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</si>
  <si>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</si>
  <si>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</si>
  <si>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</si>
  <si>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</si>
  <si>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</si>
  <si>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</si>
  <si>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</si>
  <si>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</si>
  <si>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</si>
  <si>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</si>
  <si>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</si>
  <si>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</si>
  <si>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</si>
  <si>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</si>
  <si>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</si>
  <si>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</si>
  <si>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</si>
  <si>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</si>
  <si>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</si>
  <si>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</si>
  <si>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</si>
  <si>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</si>
  <si>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</si>
  <si>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</si>
  <si>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</si>
  <si>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</si>
  <si>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</si>
  <si>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</si>
  <si>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</si>
  <si>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</si>
  <si>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</si>
  <si>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</si>
  <si>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</si>
  <si>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</si>
  <si>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</si>
  <si>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</si>
  <si>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</si>
  <si>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</si>
  <si>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</si>
  <si>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</si>
  <si>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</si>
  <si>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</si>
  <si>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</si>
  <si>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</si>
  <si>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</si>
  <si>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</si>
  <si>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</si>
  <si>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</si>
  <si>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</si>
  <si>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</si>
  <si>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</si>
  <si>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</si>
  <si>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</si>
  <si>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</si>
  <si>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</si>
  <si>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</si>
  <si>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</si>
  <si>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</si>
  <si>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</si>
  <si>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</si>
  <si>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</si>
  <si>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</si>
  <si>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</si>
  <si>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</si>
  <si>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</si>
  <si>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</si>
  <si>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</si>
  <si>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</si>
  <si>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</si>
  <si>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</si>
  <si>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</si>
  <si>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</si>
  <si>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</si>
  <si>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</si>
  <si>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</si>
  <si>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</si>
  <si>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</si>
  <si>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</si>
  <si>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</si>
  <si>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</si>
  <si>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</si>
  <si>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</si>
  <si>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</si>
  <si>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</si>
  <si>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</si>
  <si>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</si>
  <si>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</si>
  <si>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</si>
  <si>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</si>
  <si>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</si>
  <si>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</si>
  <si>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</si>
  <si>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</si>
  <si>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</si>
  <si>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</si>
  <si>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</si>
  <si>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</si>
  <si>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</si>
  <si>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</si>
  <si>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</si>
  <si>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</si>
  <si>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</si>
  <si>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</si>
  <si>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</si>
  <si>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</si>
  <si>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</si>
  <si>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</si>
  <si>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</si>
  <si>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</si>
  <si>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</si>
  <si>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</si>
  <si>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</si>
  <si>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</si>
  <si>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</si>
  <si>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</si>
  <si>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</si>
  <si>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</si>
  <si>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</si>
  <si>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</si>
  <si>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</si>
  <si>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</si>
  <si>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</si>
  <si>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</si>
  <si>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</si>
  <si>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</si>
  <si>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</si>
  <si>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</si>
  <si>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</si>
  <si>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</si>
  <si>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</si>
  <si>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</si>
  <si>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</si>
  <si>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</si>
  <si>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</si>
  <si>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</si>
  <si>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</si>
  <si>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</si>
  <si>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</si>
  <si>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</si>
  <si>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</si>
  <si>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</si>
  <si>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</si>
  <si>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</si>
  <si>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</si>
  <si>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</si>
  <si>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</si>
  <si>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</si>
  <si>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</si>
  <si>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</si>
  <si>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</si>
  <si>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</si>
  <si>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</si>
  <si>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</si>
  <si>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</si>
  <si>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</si>
  <si>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</si>
  <si>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</si>
  <si>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</si>
  <si>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</si>
  <si>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</si>
  <si>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</si>
  <si>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</si>
  <si>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</si>
  <si>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</si>
  <si>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</si>
  <si>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</si>
  <si>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</si>
  <si>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</si>
  <si>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</si>
  <si>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</si>
  <si>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</si>
  <si>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</si>
  <si>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</si>
  <si>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</si>
  <si>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</si>
  <si>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</si>
  <si>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</si>
  <si>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</si>
  <si>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</si>
  <si>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</si>
  <si>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</si>
  <si>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</si>
  <si>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</si>
  <si>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</si>
  <si>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</si>
  <si>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</si>
  <si>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</si>
  <si>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</si>
  <si>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</si>
  <si>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</si>
  <si>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</si>
  <si>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</si>
  <si>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</si>
  <si>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</si>
  <si>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</si>
  <si>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</si>
  <si>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</si>
  <si>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</si>
  <si>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</si>
  <si>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</si>
  <si>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</si>
  <si>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</si>
  <si>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</si>
  <si>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</si>
  <si>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</si>
  <si>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</si>
  <si>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</si>
  <si>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</si>
  <si>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</si>
  <si>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</si>
  <si>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</si>
  <si>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</si>
  <si>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</si>
  <si>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</si>
  <si>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</si>
  <si>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</si>
  <si>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</si>
  <si>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</si>
  <si>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</si>
  <si>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</si>
  <si>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</si>
  <si>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</si>
  <si>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</si>
  <si>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</si>
  <si>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</si>
  <si>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</si>
  <si>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</si>
  <si>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</si>
  <si>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</si>
  <si>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</si>
  <si>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</si>
  <si>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</si>
  <si>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</si>
  <si>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</si>
  <si>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</si>
  <si>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</si>
  <si>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</si>
  <si>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</si>
  <si>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</si>
  <si>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</si>
  <si>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</si>
  <si>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</si>
  <si>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</si>
  <si>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</si>
  <si>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</si>
  <si>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</si>
  <si>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</si>
  <si>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</si>
  <si>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</si>
  <si>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</si>
  <si>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</si>
  <si>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</si>
  <si>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</si>
  <si>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</si>
  <si>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</si>
  <si>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</si>
  <si>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</si>
  <si>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</si>
  <si>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</si>
  <si>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</si>
  <si>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</si>
  <si>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</si>
  <si>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</si>
  <si>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</si>
  <si>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</si>
  <si>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</si>
  <si>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</si>
  <si>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</si>
  <si>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</si>
  <si>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</si>
  <si>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</si>
  <si>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</si>
  <si>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</si>
  <si>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</si>
  <si>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</si>
  <si>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</si>
  <si>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</si>
  <si>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</si>
  <si>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</si>
  <si>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</si>
  <si>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</si>
  <si>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</si>
  <si>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</si>
  <si>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</si>
  <si>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</si>
  <si>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</si>
  <si>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</si>
  <si>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</si>
  <si>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</si>
  <si>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</si>
  <si>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</si>
  <si>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</si>
  <si>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</si>
  <si>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</si>
  <si>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</si>
  <si>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</si>
  <si>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</si>
  <si>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</si>
  <si>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</si>
  <si>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</si>
  <si>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</si>
  <si>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</si>
  <si>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</si>
  <si>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</si>
  <si>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</si>
  <si>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</si>
  <si>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</si>
  <si>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</si>
  <si>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</si>
  <si>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</si>
  <si>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</si>
  <si>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</si>
  <si>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</si>
  <si>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</si>
  <si>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</si>
  <si>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</si>
  <si>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</si>
  <si>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</si>
  <si>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</si>
  <si>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</si>
  <si>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</si>
  <si>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</si>
  <si>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</si>
  <si>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</si>
  <si>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</si>
  <si>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</si>
  <si>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</si>
  <si>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</si>
  <si>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</si>
  <si>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</si>
  <si>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</si>
  <si>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</si>
  <si>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</si>
  <si>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</si>
  <si>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</si>
  <si>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</si>
  <si>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</si>
  <si>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</si>
  <si>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</si>
  <si>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</si>
  <si>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</si>
  <si>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</si>
  <si>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</si>
  <si>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</si>
  <si>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</si>
  <si>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</si>
  <si>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</si>
  <si>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</si>
  <si>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</si>
  <si>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</si>
  <si>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</si>
  <si>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</si>
  <si>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</si>
  <si>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</si>
  <si>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</si>
  <si>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</si>
  <si>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</si>
  <si>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</si>
  <si>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</si>
  <si>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</si>
  <si>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</si>
  <si>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</si>
  <si>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</si>
  <si>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</si>
  <si>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</si>
  <si>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</si>
  <si>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</si>
  <si>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</si>
  <si>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</si>
  <si>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</si>
  <si>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</si>
  <si>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2017</t>
  </si>
  <si>
    <t>rugsėjo 30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</si>
  <si>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</si>
  <si>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</si>
  <si>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</si>
  <si>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</si>
  <si>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</si>
  <si>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</si>
  <si>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</si>
  <si>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</si>
  <si>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</si>
  <si>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</si>
  <si>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</si>
  <si>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</si>
  <si>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</si>
  <si>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</si>
  <si>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</si>
  <si>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</si>
  <si>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</si>
  <si>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</si>
  <si>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</si>
  <si>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</si>
  <si>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</si>
  <si>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</si>
  <si>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</si>
  <si>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</si>
  <si>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</si>
  <si>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</si>
  <si>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</si>
  <si>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</si>
  <si>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</si>
  <si>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</si>
  <si>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</si>
  <si>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</si>
  <si>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</si>
  <si>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</si>
  <si>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</si>
  <si>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</si>
  <si>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</si>
  <si>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</si>
  <si>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</si>
  <si>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</si>
  <si>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</si>
  <si>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</si>
  <si>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</si>
  <si>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</si>
  <si>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</si>
  <si>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</si>
  <si>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</si>
  <si>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</si>
  <si>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</si>
  <si>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</si>
  <si>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</si>
  <si>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</si>
  <si>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</si>
  <si>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</si>
  <si>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</si>
  <si>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</si>
  <si>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</si>
  <si>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</si>
  <si>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</si>
  <si>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</si>
  <si>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</si>
  <si>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</si>
  <si>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</si>
  <si>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</si>
  <si>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</si>
  <si>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</si>
  <si>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</si>
  <si>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</si>
  <si>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</si>
  <si>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ee6599de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</si>
</sst>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top"/>
      <protection/>
    </xf>
    <xf numFmtId="49" fontId="4" fillId="36" borderId="10" xfId="48" applyNumberFormat="1" applyFont="1" applyFill="1" applyBorder="1" applyAlignment="1" applyProtection="1">
      <alignment horizontal="center" vertical="center"/>
      <protection/>
    </xf>
    <xf numFmtId="0" fontId="4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Font="1" applyFill="1" applyBorder="1" applyAlignment="1">
      <alignment vertical="center" wrapText="1"/>
      <protection/>
    </xf>
    <xf numFmtId="0" fontId="18" fillId="36" borderId="10" xfId="48" applyFont="1" applyFill="1" applyBorder="1" applyAlignment="1">
      <alignment vertical="center" wrapText="1"/>
      <protection/>
    </xf>
    <xf numFmtId="0" fontId="4" fillId="36" borderId="10" xfId="48" applyFont="1" applyFill="1" applyBorder="1" applyAlignment="1">
      <alignment horizontal="left" vertical="top" indent="2"/>
      <protection/>
    </xf>
    <xf numFmtId="0" fontId="4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NumberFormat="1" applyFont="1" applyFill="1" applyBorder="1" applyAlignment="1" applyProtection="1">
      <alignment horizontal="center" vertical="center"/>
      <protection/>
    </xf>
    <xf numFmtId="0" fontId="18" fillId="36" borderId="10" xfId="48" applyFont="1" applyFill="1" applyBorder="1" applyAlignment="1">
      <alignment vertical="center"/>
      <protection/>
    </xf>
    <xf numFmtId="0" fontId="4" fillId="36" borderId="10" xfId="48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1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4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4" fillId="0" borderId="10" xfId="48" applyNumberFormat="1" applyFont="1" applyFill="1" applyBorder="1" applyAlignment="1" applyProtection="1">
      <alignment horizontal="center" shrinkToFit="1"/>
      <protection locked="0"/>
    </xf>
    <xf numFmtId="4" fontId="4" fillId="35" borderId="10" xfId="48" applyNumberFormat="1" applyFont="1" applyFill="1" applyBorder="1" applyAlignment="1" applyProtection="1">
      <alignment horizontal="center" shrinkToFit="1"/>
      <protection/>
    </xf>
    <xf numFmtId="180" fontId="4" fillId="34" borderId="0" xfId="48" applyNumberFormat="1" applyFont="1" applyFill="1" applyBorder="1" applyAlignment="1" applyProtection="1">
      <alignment horizontal="center"/>
      <protection locked="0"/>
    </xf>
    <xf numFmtId="180" fontId="4" fillId="34" borderId="0" xfId="48" applyNumberFormat="1" applyFont="1" applyFill="1" applyBorder="1" applyAlignment="1" applyProtection="1">
      <alignment horizontal="center" vertical="center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4" fontId="4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48" applyNumberFormat="1" applyFont="1" applyFill="1" applyBorder="1" applyAlignment="1" applyProtection="1">
      <alignment horizontal="center" shrinkToFit="1"/>
      <protection locked="0"/>
    </xf>
    <xf numFmtId="0" fontId="19" fillId="34" borderId="0" xfId="48" applyFont="1" applyFill="1" applyAlignment="1" applyProtection="1">
      <alignment horizontal="center" vertical="top"/>
      <protection/>
    </xf>
    <xf numFmtId="4" fontId="18" fillId="35" borderId="10" xfId="48" applyNumberFormat="1" applyFont="1" applyFill="1" applyBorder="1" applyAlignment="1" applyProtection="1">
      <alignment horizontal="center" shrinkToFit="1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top" shrinkToFit="1"/>
    </xf>
    <xf numFmtId="0" fontId="19" fillId="34" borderId="0" xfId="48" applyFont="1" applyFill="1" applyBorder="1" applyAlignment="1" applyProtection="1">
      <alignment horizontal="center" vertical="center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64">
      <selection activeCell="G92" sqref="G92:H92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339</v>
      </c>
      <c r="B1" s="6" t="s">
        <v>145</v>
      </c>
      <c r="C1" s="10"/>
      <c r="E1" s="76" t="s">
        <v>137</v>
      </c>
      <c r="F1" s="76"/>
      <c r="G1" s="76"/>
      <c r="H1" s="76"/>
    </row>
    <row r="2" spans="1:8" ht="20.25" customHeight="1">
      <c r="A2" s="10"/>
      <c r="B2" s="10"/>
      <c r="C2" s="25" t="s">
        <v>540</v>
      </c>
      <c r="D2" s="26" t="s">
        <v>541</v>
      </c>
      <c r="E2" s="77" t="s">
        <v>138</v>
      </c>
      <c r="F2" s="77"/>
      <c r="G2" s="77"/>
      <c r="H2" s="77"/>
    </row>
    <row r="3" spans="1:8" ht="18.75" customHeight="1" hidden="1">
      <c r="A3" s="80" t="s">
        <v>142</v>
      </c>
      <c r="B3" s="80"/>
      <c r="C3" s="80"/>
      <c r="D3" s="80"/>
      <c r="E3" s="80"/>
      <c r="F3" s="80"/>
      <c r="G3" s="80"/>
      <c r="H3" s="80"/>
    </row>
    <row r="4" spans="1:8" ht="15" customHeight="1">
      <c r="A4" s="82" t="str">
        <f>IstaigosPavadinimas</f>
        <v>Kaišiadorių technologijų ir verslo mokykla</v>
      </c>
      <c r="B4" s="82"/>
      <c r="C4" s="82"/>
      <c r="D4" s="82"/>
      <c r="E4" s="82"/>
      <c r="F4" s="82"/>
      <c r="G4" s="82"/>
      <c r="H4" s="82"/>
    </row>
    <row r="5" spans="1:8" ht="18.75" customHeight="1">
      <c r="A5" s="83" t="s">
        <v>140</v>
      </c>
      <c r="B5" s="83"/>
      <c r="C5" s="83"/>
      <c r="D5" s="83"/>
      <c r="E5" s="83"/>
      <c r="F5" s="83"/>
      <c r="G5" s="83"/>
      <c r="H5" s="83"/>
    </row>
    <row r="6" spans="1:8" ht="15" customHeight="1">
      <c r="A6" s="84" t="str">
        <f>IstaigosRegKodas</f>
        <v>Girelės 57, Kaišiadorys   190804361</v>
      </c>
      <c r="B6" s="84"/>
      <c r="C6" s="84"/>
      <c r="D6" s="84"/>
      <c r="E6" s="84"/>
      <c r="F6" s="84"/>
      <c r="G6" s="84"/>
      <c r="H6" s="84"/>
    </row>
    <row r="7" spans="1:8" ht="18.75" customHeight="1">
      <c r="A7" s="83" t="s">
        <v>141</v>
      </c>
      <c r="B7" s="83"/>
      <c r="C7" s="83"/>
      <c r="D7" s="83"/>
      <c r="E7" s="83"/>
      <c r="F7" s="83"/>
      <c r="G7" s="83"/>
      <c r="H7" s="83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4" t="s">
        <v>139</v>
      </c>
      <c r="B9" s="74"/>
      <c r="C9" s="74"/>
      <c r="D9" s="74"/>
      <c r="E9" s="74"/>
      <c r="F9" s="74"/>
      <c r="G9" s="74"/>
      <c r="H9" s="74"/>
    </row>
    <row r="10" spans="1:4" ht="18" customHeight="1">
      <c r="A10" s="81" t="s">
        <v>143</v>
      </c>
      <c r="B10" s="81"/>
      <c r="C10" s="81"/>
      <c r="D10" s="51" t="s">
        <v>144</v>
      </c>
    </row>
    <row r="11" spans="3:7" ht="12" customHeight="1">
      <c r="C11" s="52">
        <v>43034</v>
      </c>
      <c r="D11" s="29" t="s">
        <v>29</v>
      </c>
      <c r="E11" s="53"/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197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8" t="s">
        <v>148</v>
      </c>
      <c r="F14" s="78"/>
      <c r="G14" s="78" t="s">
        <v>149</v>
      </c>
      <c r="H14" s="78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9">
        <v>3</v>
      </c>
      <c r="F15" s="79"/>
      <c r="G15" s="79">
        <v>4</v>
      </c>
      <c r="H15" s="79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5">
        <f>SUM(E17,E23,E34,E35)</f>
        <v>1235913.79</v>
      </c>
      <c r="F16" s="75"/>
      <c r="G16" s="75">
        <f>SUM(G17,G23,G34,G35)</f>
        <v>1237827.77</v>
      </c>
      <c r="H16" s="75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67">
        <f>SUM(E18:E22)</f>
        <v>17.35</v>
      </c>
      <c r="F17" s="67"/>
      <c r="G17" s="67">
        <f>SUM(G18:G22)</f>
        <v>153.97</v>
      </c>
      <c r="H17" s="67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66"/>
      <c r="F18" s="66"/>
      <c r="G18" s="66"/>
      <c r="H18" s="66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66">
        <v>17.35</v>
      </c>
      <c r="F19" s="66"/>
      <c r="G19" s="66">
        <v>153.97</v>
      </c>
      <c r="H19" s="66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66"/>
      <c r="F20" s="66"/>
      <c r="G20" s="66"/>
      <c r="H20" s="66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66"/>
      <c r="F21" s="66"/>
      <c r="G21" s="66"/>
      <c r="H21" s="66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192</v>
      </c>
      <c r="C22" s="41" t="s">
        <v>193</v>
      </c>
      <c r="D22" s="62"/>
      <c r="E22" s="66"/>
      <c r="F22" s="66"/>
      <c r="G22" s="66"/>
      <c r="H22" s="66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67">
        <f>SUM(E24:E33)</f>
        <v>1235896.44</v>
      </c>
      <c r="F23" s="67"/>
      <c r="G23" s="67">
        <f>SUM(G24:G33)</f>
        <v>1237673.8</v>
      </c>
      <c r="H23" s="67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66"/>
      <c r="F24" s="66"/>
      <c r="G24" s="66"/>
      <c r="H24" s="66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66">
        <v>1122631.35</v>
      </c>
      <c r="F25" s="66"/>
      <c r="G25" s="66">
        <v>1134484.55</v>
      </c>
      <c r="H25" s="66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/>
      <c r="E26" s="66"/>
      <c r="F26" s="66"/>
      <c r="G26" s="66"/>
      <c r="H26" s="66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66"/>
      <c r="F27" s="66"/>
      <c r="G27" s="66"/>
      <c r="H27" s="66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66">
        <v>14788.05</v>
      </c>
      <c r="F28" s="66"/>
      <c r="G28" s="66">
        <v>18553.23</v>
      </c>
      <c r="H28" s="66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66">
        <v>25705.29</v>
      </c>
      <c r="F29" s="66"/>
      <c r="G29" s="66">
        <v>14259.3</v>
      </c>
      <c r="H29" s="66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66"/>
      <c r="F30" s="66"/>
      <c r="G30" s="66"/>
      <c r="H30" s="66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66">
        <v>5158.91</v>
      </c>
      <c r="F31" s="66"/>
      <c r="G31" s="66">
        <v>6491.15</v>
      </c>
      <c r="H31" s="66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/>
      <c r="E32" s="66">
        <v>67612.84</v>
      </c>
      <c r="F32" s="66"/>
      <c r="G32" s="66">
        <v>63885.57</v>
      </c>
      <c r="H32" s="66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66"/>
      <c r="F33" s="66"/>
      <c r="G33" s="66"/>
      <c r="H33" s="66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66"/>
      <c r="F34" s="66"/>
      <c r="G34" s="66"/>
      <c r="H34" s="66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194</v>
      </c>
      <c r="D35" s="62"/>
      <c r="E35" s="66"/>
      <c r="F35" s="66"/>
      <c r="G35" s="66"/>
      <c r="H35" s="66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66"/>
      <c r="F36" s="66"/>
      <c r="G36" s="66">
        <v>1345.29</v>
      </c>
      <c r="H36" s="66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67">
        <f>SUM(E38,E44,E45,E52,E53)</f>
        <v>155314.25</v>
      </c>
      <c r="F37" s="67"/>
      <c r="G37" s="67">
        <f>SUM(G38,G44,G45,G52,G53)</f>
        <v>116716.39</v>
      </c>
      <c r="H37" s="67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67">
        <f>SUM(E39:E43)</f>
        <v>8861.64</v>
      </c>
      <c r="F38" s="67"/>
      <c r="G38" s="67">
        <f>SUM(G39:G43)</f>
        <v>9279.16</v>
      </c>
      <c r="H38" s="67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66"/>
      <c r="F39" s="66"/>
      <c r="G39" s="66"/>
      <c r="H39" s="66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/>
      <c r="E40" s="66">
        <v>207.7</v>
      </c>
      <c r="F40" s="66"/>
      <c r="G40" s="66">
        <v>107.92</v>
      </c>
      <c r="H40" s="66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66"/>
      <c r="F41" s="66"/>
      <c r="G41" s="66"/>
      <c r="H41" s="66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66">
        <v>8653.94</v>
      </c>
      <c r="F42" s="66"/>
      <c r="G42" s="66">
        <v>9171.24</v>
      </c>
      <c r="H42" s="66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66"/>
      <c r="F43" s="66"/>
      <c r="G43" s="66"/>
      <c r="H43" s="66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/>
      <c r="E44" s="66">
        <v>998.51</v>
      </c>
      <c r="F44" s="66"/>
      <c r="G44" s="66">
        <v>597.47</v>
      </c>
      <c r="H44" s="66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67">
        <f>SUM(E46:E51)</f>
        <v>74543.51</v>
      </c>
      <c r="F45" s="67"/>
      <c r="G45" s="67">
        <f>SUM(G46:G51)</f>
        <v>58669.77</v>
      </c>
      <c r="H45" s="67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191</v>
      </c>
      <c r="D46" s="62"/>
      <c r="E46" s="66"/>
      <c r="F46" s="66"/>
      <c r="G46" s="66"/>
      <c r="H46" s="66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66"/>
      <c r="F47" s="66"/>
      <c r="G47" s="66"/>
      <c r="H47" s="66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66"/>
      <c r="F48" s="66"/>
      <c r="G48" s="66"/>
      <c r="H48" s="66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66">
        <v>576.85</v>
      </c>
      <c r="F49" s="66"/>
      <c r="G49" s="66">
        <v>5951.32</v>
      </c>
      <c r="H49" s="66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/>
      <c r="E50" s="66">
        <v>73966.66</v>
      </c>
      <c r="F50" s="66"/>
      <c r="G50" s="66">
        <v>52718.45</v>
      </c>
      <c r="H50" s="66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66"/>
      <c r="F51" s="66"/>
      <c r="G51" s="66"/>
      <c r="H51" s="66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66"/>
      <c r="F52" s="66"/>
      <c r="G52" s="66"/>
      <c r="H52" s="66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/>
      <c r="E53" s="66">
        <v>70910.59</v>
      </c>
      <c r="F53" s="66"/>
      <c r="G53" s="66">
        <v>48169.99</v>
      </c>
      <c r="H53" s="66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66"/>
      <c r="F54" s="66"/>
      <c r="G54" s="66"/>
      <c r="H54" s="66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67">
        <f>SUM(E16,E36,E37)</f>
        <v>1391228.04</v>
      </c>
      <c r="F55" s="67"/>
      <c r="G55" s="67">
        <f>SUM(G16,G36,G37)</f>
        <v>1355889.45</v>
      </c>
      <c r="H55" s="67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66"/>
      <c r="F56" s="66"/>
      <c r="G56" s="66"/>
      <c r="H56" s="66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/>
      <c r="E57" s="67">
        <f>SUM(E58:E61)</f>
        <v>1254063.29</v>
      </c>
      <c r="F57" s="67"/>
      <c r="G57" s="67">
        <f>SUM(G58:G61)</f>
        <v>1244586.32</v>
      </c>
      <c r="H57" s="67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66">
        <v>1198109.19</v>
      </c>
      <c r="F58" s="66"/>
      <c r="G58" s="66">
        <v>1195965.89</v>
      </c>
      <c r="H58" s="66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66">
        <v>3.12</v>
      </c>
      <c r="F59" s="66"/>
      <c r="G59" s="66">
        <v>3.12</v>
      </c>
      <c r="H59" s="66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66">
        <v>54605.72</v>
      </c>
      <c r="F60" s="66"/>
      <c r="G60" s="66">
        <v>47146.79</v>
      </c>
      <c r="H60" s="66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/>
      <c r="E61" s="66">
        <v>1345.26</v>
      </c>
      <c r="F61" s="66"/>
      <c r="G61" s="66">
        <v>1470.52</v>
      </c>
      <c r="H61" s="66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67">
        <f>SUM(E63,E67)</f>
        <v>61104.18</v>
      </c>
      <c r="F62" s="67"/>
      <c r="G62" s="67">
        <f>SUM(G63,G67)</f>
        <v>47055.64</v>
      </c>
      <c r="H62" s="67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67">
        <f>SUM(E64:E66)</f>
        <v>0</v>
      </c>
      <c r="F63" s="67"/>
      <c r="G63" s="67">
        <f>SUM(G64:G66)</f>
        <v>0</v>
      </c>
      <c r="H63" s="67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66"/>
      <c r="F64" s="66"/>
      <c r="G64" s="66"/>
      <c r="H64" s="66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66"/>
      <c r="F65" s="66"/>
      <c r="G65" s="66"/>
      <c r="H65" s="66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66"/>
      <c r="F66" s="66"/>
      <c r="G66" s="66"/>
      <c r="H66" s="66"/>
    </row>
    <row r="67" spans="1:8" ht="12.75" customHeight="1">
      <c r="A67" s="45" t="s">
        <v>37</v>
      </c>
      <c r="B67" s="45">
        <v>50</v>
      </c>
      <c r="C67" s="40" t="s">
        <v>114</v>
      </c>
      <c r="D67" s="62"/>
      <c r="E67" s="67">
        <f>SUM(E68:E73,E76:E81)</f>
        <v>61104.18</v>
      </c>
      <c r="F67" s="67"/>
      <c r="G67" s="67">
        <f>SUM(G68:G73,G76:G81)</f>
        <v>47055.64</v>
      </c>
      <c r="H67" s="67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66"/>
      <c r="F68" s="66"/>
      <c r="G68" s="66"/>
      <c r="H68" s="66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66"/>
      <c r="F69" s="66"/>
      <c r="G69" s="66"/>
      <c r="H69" s="66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66"/>
      <c r="F70" s="66"/>
      <c r="G70" s="66"/>
      <c r="H70" s="66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66"/>
      <c r="F71" s="66"/>
      <c r="G71" s="66"/>
      <c r="H71" s="66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66"/>
      <c r="F72" s="66"/>
      <c r="G72" s="66"/>
      <c r="H72" s="66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67">
        <f>SUM(E74:E75)</f>
        <v>0</v>
      </c>
      <c r="F73" s="67"/>
      <c r="G73" s="67">
        <f>SUM(G74:G75)</f>
        <v>0</v>
      </c>
      <c r="H73" s="67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66"/>
      <c r="F74" s="66"/>
      <c r="G74" s="66"/>
      <c r="H74" s="66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66"/>
      <c r="F75" s="66"/>
      <c r="G75" s="66"/>
      <c r="H75" s="66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66"/>
      <c r="F76" s="66"/>
      <c r="G76" s="66"/>
      <c r="H76" s="66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66"/>
      <c r="F77" s="66"/>
      <c r="G77" s="66"/>
      <c r="H77" s="66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66">
        <v>24476.32</v>
      </c>
      <c r="F78" s="66"/>
      <c r="G78" s="66">
        <v>5856.24</v>
      </c>
      <c r="H78" s="66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66">
        <v>49.3</v>
      </c>
      <c r="F79" s="66"/>
      <c r="G79" s="66">
        <v>27.36</v>
      </c>
      <c r="H79" s="66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66">
        <v>35678.56</v>
      </c>
      <c r="F80" s="66"/>
      <c r="G80" s="66">
        <v>35678.56</v>
      </c>
      <c r="H80" s="66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66">
        <v>900</v>
      </c>
      <c r="F81" s="66"/>
      <c r="G81" s="66">
        <v>5493.48</v>
      </c>
      <c r="H81" s="66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67">
        <f>SUM(E83,E84,E87,E88)</f>
        <v>76060.57</v>
      </c>
      <c r="F82" s="67"/>
      <c r="G82" s="67">
        <f>SUM(G83,G84,G87,G88)</f>
        <v>65260.49</v>
      </c>
      <c r="H82" s="67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66"/>
      <c r="F83" s="66"/>
      <c r="G83" s="66"/>
      <c r="H83" s="66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67">
        <f>SUM(E85:E86)</f>
        <v>0</v>
      </c>
      <c r="F84" s="67"/>
      <c r="G84" s="67">
        <f>SUM(G85:G86)</f>
        <v>0</v>
      </c>
      <c r="H84" s="67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66"/>
      <c r="F85" s="66"/>
      <c r="G85" s="66"/>
      <c r="H85" s="66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66"/>
      <c r="F86" s="66"/>
      <c r="G86" s="66"/>
      <c r="H86" s="66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66"/>
      <c r="F87" s="66"/>
      <c r="G87" s="66"/>
      <c r="H87" s="66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67">
        <f>SUM(E89:E90)</f>
        <v>76060.57</v>
      </c>
      <c r="F88" s="67"/>
      <c r="G88" s="67">
        <f>SUM(G89:G90)</f>
        <v>65260.49</v>
      </c>
      <c r="H88" s="67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66">
        <v>10800.08</v>
      </c>
      <c r="F89" s="66"/>
      <c r="G89" s="66">
        <v>24351.59</v>
      </c>
      <c r="H89" s="66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/>
      <c r="E90" s="66">
        <v>65260.49</v>
      </c>
      <c r="F90" s="66"/>
      <c r="G90" s="66">
        <v>40908.9</v>
      </c>
      <c r="H90" s="66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73"/>
      <c r="F91" s="73"/>
      <c r="G91" s="73"/>
      <c r="H91" s="73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66"/>
      <c r="F92" s="66"/>
      <c r="G92" s="72"/>
      <c r="H92" s="72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67">
        <f>SUM(E57,E62,E82,E91)</f>
        <v>1391228.04</v>
      </c>
      <c r="F93" s="67"/>
      <c r="G93" s="67">
        <f>SUM(G57,G62,G82,G91)</f>
        <v>1356902.45</v>
      </c>
      <c r="H93" s="67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2224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68"/>
      <c r="F98" s="68"/>
      <c r="G98" s="69"/>
      <c r="H98" s="69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/>
      <c r="D100" s="60"/>
      <c r="E100" s="60"/>
      <c r="F100" s="70" t="str">
        <f>IstaigosVadovas</f>
        <v>Jonas Jočiūnas</v>
      </c>
      <c r="G100" s="70"/>
      <c r="H100" s="70"/>
    </row>
    <row r="101" spans="1:8" s="21" customFormat="1" ht="12.75" customHeight="1">
      <c r="A101" s="20"/>
      <c r="B101" s="20"/>
      <c r="C101" s="24" t="s">
        <v>195</v>
      </c>
      <c r="D101" s="71" t="s">
        <v>27</v>
      </c>
      <c r="E101" s="71"/>
      <c r="F101" s="71" t="s">
        <v>26</v>
      </c>
      <c r="G101" s="71"/>
      <c r="H101" s="71"/>
    </row>
    <row r="102" spans="1:2" ht="14.25" customHeight="1">
      <c r="A102" s="23"/>
      <c r="B102" s="23"/>
    </row>
    <row r="103" spans="1:8" ht="14.25" customHeight="1">
      <c r="A103" s="19"/>
      <c r="B103" s="19"/>
      <c r="C103" s="61"/>
      <c r="D103" s="60"/>
      <c r="E103" s="60"/>
      <c r="F103" s="70" t="str">
        <f>IstaigosFinansininkas</f>
        <v>Daiva Sabulienė</v>
      </c>
      <c r="G103" s="70"/>
      <c r="H103" s="70"/>
    </row>
    <row r="104" spans="3:8" ht="14.25" customHeight="1">
      <c r="C104" s="24" t="s">
        <v>196</v>
      </c>
      <c r="D104" s="71" t="s">
        <v>27</v>
      </c>
      <c r="E104" s="71"/>
      <c r="F104" s="71" t="s">
        <v>26</v>
      </c>
      <c r="G104" s="71"/>
      <c r="H104" s="71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E15:F15"/>
    <mergeCell ref="E23:F23"/>
    <mergeCell ref="E24:F24"/>
    <mergeCell ref="E25:F25"/>
    <mergeCell ref="E17:F17"/>
    <mergeCell ref="E22:F22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G21:H21"/>
    <mergeCell ref="G23:H23"/>
    <mergeCell ref="G24:H24"/>
    <mergeCell ref="G55:H55"/>
    <mergeCell ref="E49:F49"/>
    <mergeCell ref="G49:H49"/>
    <mergeCell ref="E48:F48"/>
    <mergeCell ref="E26:F26"/>
    <mergeCell ref="E28:F28"/>
    <mergeCell ref="G28:H28"/>
    <mergeCell ref="G44:H44"/>
    <mergeCell ref="E45:F45"/>
    <mergeCell ref="G45:H45"/>
    <mergeCell ref="E47:F47"/>
    <mergeCell ref="G47:H47"/>
    <mergeCell ref="E29:F29"/>
    <mergeCell ref="G29:H29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59:H59"/>
    <mergeCell ref="G54:H54"/>
    <mergeCell ref="E55:F55"/>
    <mergeCell ref="G57:H57"/>
    <mergeCell ref="E56:F56"/>
    <mergeCell ref="G56:H56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A9:H9"/>
    <mergeCell ref="E53:F53"/>
    <mergeCell ref="G53:H53"/>
    <mergeCell ref="E32:F32"/>
    <mergeCell ref="G32:H32"/>
    <mergeCell ref="E33:F33"/>
    <mergeCell ref="G33:H33"/>
    <mergeCell ref="E50:F50"/>
    <mergeCell ref="G50:H50"/>
    <mergeCell ref="E51:F51"/>
    <mergeCell ref="G66:H66"/>
    <mergeCell ref="E66:F66"/>
    <mergeCell ref="E67:F67"/>
    <mergeCell ref="G67:H67"/>
    <mergeCell ref="E64:F64"/>
    <mergeCell ref="G64:H64"/>
    <mergeCell ref="G65:H65"/>
    <mergeCell ref="E65:F65"/>
    <mergeCell ref="E79:F79"/>
    <mergeCell ref="G71:H71"/>
    <mergeCell ref="E73:F73"/>
    <mergeCell ref="G73:H73"/>
    <mergeCell ref="E68:F68"/>
    <mergeCell ref="E69:F69"/>
    <mergeCell ref="G68:H68"/>
    <mergeCell ref="G69:H69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86:F86"/>
    <mergeCell ref="G86:H86"/>
    <mergeCell ref="E87:F87"/>
    <mergeCell ref="G87:H87"/>
    <mergeCell ref="E90:F90"/>
    <mergeCell ref="G90:H90"/>
    <mergeCell ref="F103:H103"/>
    <mergeCell ref="F100:H100"/>
    <mergeCell ref="F101:H101"/>
    <mergeCell ref="D101:E101"/>
    <mergeCell ref="E92:F92"/>
    <mergeCell ref="G92:H92"/>
    <mergeCell ref="E93:F93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ee6599de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611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575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576</v>
      </c>
      <c r="B2" s="1" t="s">
        <v>577</v>
      </c>
    </row>
    <row r="3" spans="1:2" ht="10.5">
      <c r="A3" s="1" t="s">
        <v>578</v>
      </c>
      <c r="B3" s="1" t="s">
        <v>579</v>
      </c>
    </row>
    <row r="4" spans="1:2" ht="10.5">
      <c r="A4" s="1" t="s">
        <v>580</v>
      </c>
      <c r="B4" s="1" t="s">
        <v>581</v>
      </c>
    </row>
    <row r="5" spans="1:2" ht="10.5">
      <c r="A5" s="1" t="s">
        <v>582</v>
      </c>
      <c r="B5" s="1" t="s">
        <v>583</v>
      </c>
    </row>
    <row r="6" spans="1:2" ht="10.5">
      <c r="A6" s="1" t="s">
        <v>575</v>
      </c>
      <c r="B6" s="1" t="s">
        <v>575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584</v>
      </c>
      <c r="B2" s="1" t="s">
        <v>585</v>
      </c>
      <c r="C2" s="4">
        <v>0</v>
      </c>
    </row>
    <row r="3" spans="1:3" ht="10.5">
      <c r="A3" s="1" t="s">
        <v>586</v>
      </c>
      <c r="B3" s="1" t="s">
        <v>587</v>
      </c>
      <c r="C3" s="4">
        <v>0</v>
      </c>
    </row>
    <row r="4" spans="1:3" ht="10.5">
      <c r="A4" s="1" t="s">
        <v>588</v>
      </c>
      <c r="B4" s="1" t="s">
        <v>589</v>
      </c>
      <c r="C4" s="4">
        <v>0</v>
      </c>
    </row>
    <row r="5" spans="1:3" ht="10.5">
      <c r="A5" s="1" t="s">
        <v>590</v>
      </c>
      <c r="B5" s="1" t="s">
        <v>591</v>
      </c>
      <c r="C5" s="4">
        <v>0</v>
      </c>
    </row>
    <row r="6" spans="1:3" ht="10.5">
      <c r="A6" s="1" t="s">
        <v>592</v>
      </c>
      <c r="B6" s="1" t="s">
        <v>593</v>
      </c>
      <c r="C6" s="4">
        <v>0</v>
      </c>
    </row>
    <row r="7" spans="1:3" ht="10.5">
      <c r="A7" s="1" t="s">
        <v>594</v>
      </c>
      <c r="B7" s="1" t="s">
        <v>595</v>
      </c>
      <c r="C7" s="4">
        <v>0</v>
      </c>
    </row>
    <row r="8" spans="1:3" ht="10.5">
      <c r="A8" s="1" t="s">
        <v>596</v>
      </c>
      <c r="B8" s="1" t="s">
        <v>597</v>
      </c>
      <c r="C8" s="4">
        <v>0</v>
      </c>
    </row>
    <row r="9" spans="1:3" ht="10.5">
      <c r="A9" s="1" t="s">
        <v>598</v>
      </c>
      <c r="B9" s="1" t="s">
        <v>599</v>
      </c>
      <c r="C9" s="4">
        <v>0</v>
      </c>
    </row>
    <row r="10" spans="1:3" ht="10.5">
      <c r="A10" s="1" t="s">
        <v>541</v>
      </c>
      <c r="B10" s="1" t="s">
        <v>600</v>
      </c>
      <c r="C10" s="4">
        <v>0</v>
      </c>
    </row>
    <row r="11" spans="1:3" ht="10.5">
      <c r="A11" s="1" t="s">
        <v>601</v>
      </c>
      <c r="B11" s="1" t="s">
        <v>602</v>
      </c>
      <c r="C11" s="4">
        <v>0</v>
      </c>
    </row>
    <row r="12" spans="1:3" ht="10.5">
      <c r="A12" s="1" t="s">
        <v>603</v>
      </c>
      <c r="B12" s="1" t="s">
        <v>604</v>
      </c>
      <c r="C12" s="4">
        <v>0</v>
      </c>
    </row>
    <row r="13" spans="1:3" ht="10.5">
      <c r="A13" s="1" t="s">
        <v>605</v>
      </c>
      <c r="B13" s="1" t="s">
        <v>606</v>
      </c>
      <c r="C13" s="4">
        <v>0</v>
      </c>
    </row>
    <row r="14" spans="1:3" ht="10.5">
      <c r="A14" s="1" t="s">
        <v>607</v>
      </c>
      <c r="B14" s="1" t="s">
        <v>606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608</v>
      </c>
      <c r="B2" s="1" t="s">
        <v>608</v>
      </c>
      <c r="C2" s="4"/>
    </row>
    <row r="3" spans="1:2" ht="10.5">
      <c r="A3" s="1" t="s">
        <v>609</v>
      </c>
      <c r="B3" s="1" t="s">
        <v>609</v>
      </c>
    </row>
    <row r="4" spans="1:2" ht="10.5">
      <c r="A4" s="1" t="s">
        <v>540</v>
      </c>
      <c r="B4" s="1" t="s">
        <v>540</v>
      </c>
    </row>
    <row r="5" spans="1:2" ht="10.5">
      <c r="A5" s="1" t="s">
        <v>610</v>
      </c>
      <c r="B5" s="1" t="s">
        <v>610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2017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2017</v>
      </c>
      <c r="H2" t="str">
        <f>Menuo</f>
        <v>rugsėjo 30 d.</v>
      </c>
      <c r="I2" t="str">
        <f>IstaigosKodas</f>
        <v>2224</v>
      </c>
      <c r="L2">
        <v>339</v>
      </c>
      <c r="M2" t="s">
        <v>207</v>
      </c>
      <c r="N2" t="str">
        <f>CRC</f>
        <v>ee6599de</v>
      </c>
    </row>
    <row r="3" spans="1:4" ht="10.5">
      <c r="A3" s="65" t="s">
        <v>213</v>
      </c>
      <c r="B3" t="str">
        <f ca="1">IF(ISTEXT(INDIRECT($A$3)),INDIRECT($A$3),"")</f>
        <v>rugsėjo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1235913.79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1237827.77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17.35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153.97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17.35</v>
      </c>
      <c r="D28" t="b">
        <f ca="1">ISBLANK(INDIRECT($A$28))</f>
        <v>0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153.97</v>
      </c>
      <c r="D29" t="b">
        <f ca="1">ISBLANK(INDIRECT($A$29))</f>
        <v>0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1235896.44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1237673.8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1122631.35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1134484.55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14788.05</v>
      </c>
      <c r="D64" t="b">
        <f ca="1">ISBLANK(INDIRECT($A$64))</f>
        <v>0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18553.23</v>
      </c>
      <c r="D65" t="b">
        <f ca="1">ISBLANK(INDIRECT($A$65))</f>
        <v>0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25705.29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14259.3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5158.91</v>
      </c>
      <c r="D76" t="b">
        <f ca="1">ISBLANK(INDIRECT($A$76))</f>
        <v>0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6491.15</v>
      </c>
      <c r="D77" t="b">
        <f ca="1">ISBLANK(INDIRECT($A$77))</f>
        <v>0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67612.84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63885.57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1345.29</v>
      </c>
      <c r="D97" t="b">
        <f ca="1">ISBLANK(INDIRECT($A$97))</f>
        <v>0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155314.25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116716.39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8861.64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9279.16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207.7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107.92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8653.94</v>
      </c>
      <c r="D120" t="b">
        <f ca="1">ISBLANK(INDIRECT($A$120))</f>
        <v>0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9171.24</v>
      </c>
      <c r="D121" t="b">
        <f ca="1">ISBLANK(INDIRECT($A$121))</f>
        <v>0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998.51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597.47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74543.51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58669.77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576.85</v>
      </c>
      <c r="D148" t="b">
        <f ca="1">ISBLANK(INDIRECT($A$148))</f>
        <v>0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5951.32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73966.66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52718.45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70910.59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48169.99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1391228.04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1355889.45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1254063.29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1244586.32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1198109.19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1195965.89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3.12</v>
      </c>
      <c r="D188" t="b">
        <f ca="1">ISBLANK(INDIRECT($A$188))</f>
        <v>0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3.12</v>
      </c>
      <c r="D189" t="b">
        <f ca="1">ISBLANK(INDIRECT($A$189))</f>
        <v>0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54605.72</v>
      </c>
      <c r="D192" t="b">
        <f ca="1">ISBLANK(INDIRECT($A$192))</f>
        <v>0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47146.79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1345.26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1470.52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61104.18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47055.64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61104.18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47055.64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24476.32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5856.24</v>
      </c>
      <c r="D265" t="b">
        <f ca="1">ISBLANK(INDIRECT($A$265))</f>
        <v>0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49.3</v>
      </c>
      <c r="D268" t="b">
        <f ca="1">ISBLANK(INDIRECT($A$268))</f>
        <v>0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27.36</v>
      </c>
      <c r="D269" t="b">
        <f ca="1">ISBLANK(INDIRECT($A$269))</f>
        <v>0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35678.56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35678.56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900</v>
      </c>
      <c r="D276" t="b">
        <f ca="1">ISBLANK(INDIRECT($A$276))</f>
        <v>0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5493.48</v>
      </c>
      <c r="D277" t="b">
        <f ca="1">ISBLANK(INDIRECT($A$277))</f>
        <v>0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76060.57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65260.49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76060.57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65260.49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10800.08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24351.59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65260.49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40908.9</v>
      </c>
      <c r="D313" t="b">
        <f ca="1">ISBLANK(INDIRECT($A$313))</f>
        <v>0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1391228.04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1356902.45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2224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Jonas Jočiūnas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Daiva Sabulienė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2017-10-26T14:57:08Z</cp:lastPrinted>
  <dcterms:created xsi:type="dcterms:W3CDTF">2003-09-13T06:13:56Z</dcterms:created>
  <dcterms:modified xsi:type="dcterms:W3CDTF">2017-10-26T14:57:30Z</dcterms:modified>
  <cp:category/>
  <cp:version/>
  <cp:contentType/>
  <cp:contentStatus/>
</cp:coreProperties>
</file>