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5" windowWidth="7695" windowHeight="820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'DATA'!$A$1:$D$861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'F4N'!$A$1:$J$188</definedName>
    <definedName name="_xlnm.Print_Titles" localSheetId="0">'F4N'!$15:$26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<sst xmlns="http://schemas.openxmlformats.org/spreadsheetml/2006/main" count="3094" uniqueCount="1291">
  <si>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</si>
  <si>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</si>
  <si>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</si>
  <si>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</si>
  <si>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</si>
  <si>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</si>
  <si>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</si>
  <si>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</si>
  <si>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</si>
  <si>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</si>
  <si>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</si>
  <si>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</si>
  <si>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</si>
  <si>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</si>
  <si>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</si>
  <si>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</si>
  <si>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</si>
  <si>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</si>
  <si>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</si>
  <si>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</si>
  <si>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</si>
  <si>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</si>
  <si>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</si>
  <si>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</si>
  <si>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</si>
  <si>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</si>
  <si>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</si>
  <si>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</si>
  <si>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</si>
  <si>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</si>
  <si>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</si>
  <si>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</si>
  <si>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</si>
  <si>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</si>
  <si>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</si>
  <si>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</si>
  <si>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</si>
  <si>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</si>
  <si>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</si>
  <si>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</si>
  <si>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</si>
  <si>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</si>
  <si>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</si>
  <si>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</si>
  <si>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</si>
  <si>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</si>
  <si>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</si>
  <si>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</si>
  <si>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</si>
  <si>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</si>
  <si>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</si>
  <si>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</si>
  <si>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</si>
  <si>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</si>
  <si>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</si>
  <si>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</si>
  <si>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</si>
  <si>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</si>
  <si>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</si>
  <si>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</si>
  <si>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</si>
  <si>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</si>
  <si>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</si>
  <si>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</si>
  <si>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</si>
  <si>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</si>
  <si>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</si>
  <si>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</si>
  <si>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</si>
  <si>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</si>
  <si>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</si>
  <si>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</si>
  <si>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</si>
  <si>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</si>
  <si>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</si>
  <si>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</si>
  <si>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</si>
  <si>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</si>
  <si>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</si>
  <si>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</si>
  <si>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</si>
  <si>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</si>
  <si>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</si>
  <si>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</si>
  <si>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</si>
  <si>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</si>
  <si>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</si>
  <si>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</si>
  <si>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</si>
  <si>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</si>
  <si>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</si>
  <si>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</si>
  <si>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</si>
  <si>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</si>
  <si>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</si>
  <si>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</si>
  <si>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</si>
  <si>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</si>
  <si>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</si>
  <si>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</si>
  <si>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</si>
  <si>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</si>
  <si>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</si>
  <si>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</si>
  <si>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</si>
  <si>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</si>
  <si>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</si>
  <si>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</si>
  <si>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</si>
  <si>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</si>
  <si>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</si>
  <si>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</si>
  <si>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</si>
  <si>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</si>
  <si>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</si>
  <si>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</si>
  <si>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</si>
  <si>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</si>
  <si>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</si>
  <si>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</si>
  <si>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</si>
  <si>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</si>
  <si>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</si>
  <si>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</si>
  <si>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</si>
  <si>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</si>
  <si>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</si>
  <si>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</si>
  <si>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</si>
  <si>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</si>
  <si>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</si>
  <si>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</si>
  <si>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</si>
  <si>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</si>
  <si>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</si>
  <si>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</si>
  <si>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</si>
  <si>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</si>
  <si>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</si>
  <si>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</si>
  <si>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</si>
  <si>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</si>
  <si>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</si>
  <si>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</si>
  <si>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</si>
  <si>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</si>
  <si>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</si>
  <si>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</si>
  <si>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</si>
  <si>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</si>
  <si>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</si>
  <si>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</si>
  <si>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</si>
  <si>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</si>
  <si>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</si>
  <si>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</si>
  <si>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</si>
  <si>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</si>
  <si>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</si>
  <si>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</si>
  <si>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</si>
  <si>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</si>
  <si>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</si>
  <si>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</si>
  <si>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</si>
  <si>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</si>
  <si>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</si>
  <si>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</si>
  <si>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</si>
  <si>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</si>
  <si>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</si>
  <si>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</si>
  <si>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</si>
  <si>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</si>
  <si>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</si>
  <si>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</si>
  <si>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</si>
  <si>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</si>
  <si>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</si>
  <si>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</si>
  <si>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</si>
  <si>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</si>
  <si>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</si>
  <si>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</si>
  <si>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</si>
  <si>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</si>
  <si>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</si>
  <si>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</si>
  <si>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</si>
  <si>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</si>
  <si>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</si>
  <si>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</si>
  <si>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</si>
  <si>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</si>
  <si>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</si>
  <si>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</si>
  <si>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</si>
  <si>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</si>
  <si>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</si>
  <si>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</si>
  <si>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</si>
  <si>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</si>
  <si>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</si>
  <si>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</si>
  <si>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</si>
  <si>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</si>
  <si>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</si>
  <si>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</si>
  <si>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</si>
  <si>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</si>
  <si>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</si>
  <si>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</si>
  <si>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</si>
  <si>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</si>
  <si>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</si>
  <si>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</si>
  <si>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</si>
  <si>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</si>
  <si>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</si>
  <si>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</si>
  <si>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</si>
  <si>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</si>
  <si>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</si>
  <si>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</si>
  <si>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</si>
  <si>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</si>
  <si>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</si>
  <si>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</si>
  <si>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</si>
  <si>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</si>
  <si>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</si>
  <si>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</si>
  <si>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</si>
  <si>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</si>
  <si>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</si>
  <si>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</si>
  <si>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</si>
  <si>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</si>
  <si>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</si>
  <si>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</si>
  <si>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</si>
  <si>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</si>
  <si>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</si>
  <si>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</si>
  <si>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</si>
  <si>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</si>
  <si>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</si>
  <si>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</si>
  <si>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</si>
  <si>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</si>
  <si>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</si>
  <si>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</si>
  <si>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</si>
  <si>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</si>
  <si>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</si>
  <si>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</si>
  <si>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</si>
  <si>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</si>
  <si>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</si>
  <si>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</si>
  <si>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</si>
  <si>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</si>
  <si>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</si>
  <si>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</si>
  <si>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</si>
  <si>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</si>
  <si>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</si>
  <si>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</si>
  <si>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</si>
  <si>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</si>
  <si>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</si>
  <si>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</si>
  <si>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</si>
  <si>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</si>
  <si>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</si>
  <si>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</si>
  <si>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</si>
  <si>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</si>
  <si>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</si>
  <si>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</si>
  <si>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</si>
  <si>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</si>
  <si>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</si>
  <si>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</si>
  <si>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</si>
  <si>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</si>
  <si>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</si>
  <si>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</si>
  <si>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</si>
  <si>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</si>
  <si>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</si>
  <si>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</si>
  <si>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</si>
  <si>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</si>
  <si>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</si>
  <si>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</si>
  <si>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</si>
  <si>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</si>
  <si>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</si>
  <si>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</si>
  <si>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</si>
  <si>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</si>
  <si>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</si>
  <si>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</si>
  <si>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</si>
  <si>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</si>
  <si>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</si>
  <si>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</si>
  <si>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</si>
  <si>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</si>
  <si>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</si>
  <si>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</si>
  <si>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</si>
  <si>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</si>
  <si>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</si>
  <si>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</si>
  <si>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</si>
  <si>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</si>
  <si>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</si>
  <si>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</si>
  <si>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3. 1. 3. 1</t>
  </si>
  <si>
    <t>Strateginės ir neliečiamosios atsargos</t>
  </si>
  <si>
    <t>Kitos atsargos</t>
  </si>
  <si>
    <t>3. 1. 3. 2</t>
  </si>
  <si>
    <t>3. 1. 3. 1. 1. 1</t>
  </si>
  <si>
    <t>3. 1. 3. 2. 1. 1</t>
  </si>
  <si>
    <t>3. 1. 3. 2. 1. 2</t>
  </si>
  <si>
    <t>3. 1. 3. 2. 1. 3</t>
  </si>
  <si>
    <t>3. 1. 3. 2. 1. 4</t>
  </si>
  <si>
    <t>3. 1. 3. 2. 1. 5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</si>
  <si>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</si>
  <si>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</si>
  <si>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</si>
  <si>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</si>
  <si>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</si>
  <si>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</si>
  <si>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Forma Nr. 4 patvirtinta
Lietuvos Respublikos finansų ministro
2008 m. gruodžio 31 d. įsakymu Nr. 1K-465
(Lietuvos Respublikos finansų ministro
2014 m. lapkričio 28 d. įsakymo Nr. 1K-407 redakcija)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</si>
  <si>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</si>
  <si>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</si>
  <si>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</si>
  <si>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</si>
  <si>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</si>
  <si>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</si>
  <si>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</si>
  <si>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</si>
  <si>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</si>
  <si>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</si>
  <si>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</si>
  <si>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</si>
  <si>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</si>
  <si>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</si>
  <si>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</si>
  <si>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</si>
  <si>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</si>
  <si>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</si>
  <si>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</si>
  <si>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</si>
  <si>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</si>
  <si>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</si>
  <si>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</si>
  <si>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</si>
  <si>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</si>
  <si>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</si>
  <si>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</si>
  <si>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</si>
  <si>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</si>
  <si>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</si>
  <si>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</si>
  <si>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</si>
  <si>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</si>
  <si>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</si>
  <si>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</si>
  <si>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</si>
  <si>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</si>
  <si>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</si>
  <si>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</si>
  <si>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</si>
  <si>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</si>
  <si>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</si>
  <si>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</si>
  <si>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</si>
  <si>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</si>
  <si>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</si>
  <si>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</si>
  <si>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</si>
  <si>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</si>
  <si>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</si>
  <si>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</si>
  <si>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</si>
  <si>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</si>
  <si>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</si>
  <si>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</si>
  <si>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</si>
  <si>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</si>
  <si>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</si>
  <si>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</si>
  <si>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</si>
  <si>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</si>
  <si>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</si>
  <si>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</si>
  <si>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</si>
  <si>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</si>
  <si>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</si>
  <si>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</si>
  <si>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</si>
  <si>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</si>
  <si>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</si>
  <si>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</si>
  <si>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</si>
  <si>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</si>
  <si>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</si>
  <si>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</si>
  <si>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</si>
  <si>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</si>
  <si>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</si>
  <si>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</si>
  <si>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</si>
  <si>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</si>
  <si>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</si>
  <si>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</si>
  <si>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</si>
  <si>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</si>
  <si>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</si>
  <si>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</si>
  <si>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</si>
  <si>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</si>
  <si>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</si>
  <si>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</si>
  <si>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</si>
  <si>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</si>
  <si>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</si>
  <si>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</si>
  <si>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</si>
  <si>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</si>
  <si>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</si>
  <si>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</si>
  <si>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</si>
  <si>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</si>
  <si>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</si>
  <si>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</si>
  <si>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</si>
  <si>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</si>
  <si>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</si>
  <si>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</si>
  <si>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</si>
  <si>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</si>
  <si>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</si>
  <si>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</si>
  <si>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</si>
  <si>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</si>
  <si>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</si>
  <si>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</si>
  <si>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</si>
  <si>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</si>
  <si>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</si>
  <si>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</si>
  <si>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</si>
  <si>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</si>
  <si>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</si>
  <si>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</si>
  <si>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</si>
  <si>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</si>
  <si>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</si>
  <si>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</si>
  <si>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</si>
  <si>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</si>
  <si>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</si>
  <si>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</si>
  <si>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</si>
  <si>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</si>
  <si>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</si>
  <si>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</si>
  <si>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</si>
  <si>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</si>
  <si>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</si>
  <si>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</si>
  <si>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</si>
  <si>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</si>
  <si>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</si>
  <si>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</si>
  <si>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</si>
  <si>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</si>
  <si>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</si>
  <si>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</si>
  <si>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</si>
  <si>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</si>
  <si>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</si>
  <si>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</si>
  <si>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</si>
  <si>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</si>
  <si>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</si>
  <si>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</si>
  <si>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</si>
  <si>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</si>
  <si>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</si>
  <si>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</si>
  <si>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</si>
  <si>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</si>
  <si>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</si>
  <si>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</si>
  <si>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</si>
  <si>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</si>
  <si>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</si>
  <si>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</si>
  <si>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</si>
  <si>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</si>
  <si>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</si>
  <si>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</si>
  <si>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</si>
  <si>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</si>
  <si>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</si>
  <si>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</si>
  <si>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</si>
  <si>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</si>
  <si>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</si>
  <si>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</si>
  <si>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</si>
  <si>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</si>
  <si>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</si>
  <si>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</si>
  <si>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</si>
  <si>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</si>
  <si>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</si>
  <si>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</si>
  <si>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</si>
  <si>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</si>
  <si>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</si>
  <si>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</si>
  <si>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</si>
  <si>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</si>
  <si>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</si>
  <si>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</si>
  <si>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</si>
  <si>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</si>
  <si>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</si>
  <si>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</si>
  <si>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</si>
  <si>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</si>
  <si>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</si>
  <si>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</si>
  <si>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</si>
  <si>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</si>
  <si>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</si>
  <si>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</si>
  <si>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</si>
  <si>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</si>
  <si>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</si>
  <si>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</si>
  <si>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</si>
  <si>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</si>
  <si>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</si>
  <si>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</si>
  <si>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</si>
  <si>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</si>
  <si>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</si>
  <si>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</si>
  <si>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</si>
  <si>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</si>
  <si>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</si>
  <si>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</si>
  <si>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</si>
  <si>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</si>
  <si>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</si>
  <si>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</si>
  <si>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</si>
  <si>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</si>
  <si>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</si>
  <si>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</si>
  <si>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</si>
  <si>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</si>
  <si>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</si>
  <si>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</si>
  <si>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</si>
  <si>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</si>
  <si>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</si>
  <si>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</si>
  <si>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</si>
  <si>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</si>
  <si>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</si>
  <si>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</si>
  <si>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</si>
  <si>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</si>
  <si>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</si>
  <si>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</si>
  <si>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</si>
  <si>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</si>
  <si>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</si>
  <si>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</si>
  <si>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</si>
  <si>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</si>
  <si>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</si>
  <si>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</si>
  <si>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</si>
  <si>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</si>
  <si>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</si>
  <si>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</si>
  <si>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</si>
  <si>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</si>
  <si>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</si>
  <si>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</si>
  <si>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</si>
  <si>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</si>
  <si>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</si>
  <si>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</si>
  <si>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</si>
  <si>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</si>
  <si>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</si>
  <si>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</si>
  <si>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</si>
  <si>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</si>
  <si>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</si>
  <si>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</si>
  <si>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</si>
  <si>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</si>
  <si>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</si>
  <si>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</si>
  <si>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</si>
  <si>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</si>
  <si>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</si>
  <si>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</si>
  <si>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</si>
  <si>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</si>
  <si>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</si>
  <si>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</si>
  <si>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</si>
  <si>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</si>
  <si>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</si>
  <si>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</si>
  <si>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</si>
  <si>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</si>
  <si>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</si>
  <si>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</si>
  <si>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</si>
  <si>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</si>
  <si>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</si>
  <si>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</si>
  <si>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</si>
  <si>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</si>
  <si>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</si>
  <si>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</si>
  <si>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</si>
  <si>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</si>
  <si>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</si>
  <si>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</si>
  <si>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</si>
  <si>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</si>
  <si>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</si>
  <si>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</si>
  <si>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</si>
  <si>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</si>
  <si>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</si>
  <si>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</si>
  <si>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</si>
  <si>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</si>
  <si>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</si>
  <si>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</si>
  <si>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</si>
  <si>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</si>
  <si>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</si>
  <si>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</si>
  <si>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</si>
  <si>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</si>
  <si>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</si>
  <si>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</si>
  <si>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</si>
  <si>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</si>
  <si>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</si>
  <si>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</si>
  <si>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</si>
  <si>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</si>
  <si>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</si>
  <si>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</si>
  <si>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</si>
  <si>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</si>
  <si>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</si>
  <si>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</si>
  <si>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</si>
  <si>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</si>
  <si>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</si>
  <si>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</si>
  <si>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</si>
  <si>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</si>
  <si>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</si>
  <si>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</si>
  <si>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</si>
  <si>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</si>
  <si>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</si>
  <si>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</si>
  <si>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</si>
  <si>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</si>
  <si>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</si>
  <si>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</si>
  <si>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</si>
  <si>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</si>
  <si>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</si>
  <si>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</si>
  <si>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</si>
  <si>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</si>
  <si>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</si>
  <si>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</si>
  <si>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</si>
  <si>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</si>
  <si>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</si>
  <si>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</si>
  <si>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</si>
  <si>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</si>
  <si>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</si>
  <si>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</si>
  <si>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</si>
  <si>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</si>
  <si>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</si>
  <si>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</si>
  <si>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</si>
  <si>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</si>
  <si>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</si>
  <si>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</si>
  <si>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</si>
  <si>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</si>
  <si>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</si>
  <si>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</si>
  <si>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</si>
  <si>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</si>
  <si>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</si>
  <si>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</si>
  <si>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</si>
  <si>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</si>
  <si>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</si>
  <si>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</si>
  <si>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</si>
  <si>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</si>
  <si>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</si>
  <si>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</si>
  <si>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</si>
  <si>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</si>
  <si>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</si>
  <si>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</si>
  <si>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</si>
  <si>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</si>
  <si>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</si>
  <si>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</si>
  <si>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</si>
  <si>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</si>
  <si>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</si>
  <si>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</si>
  <si>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</si>
  <si>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</si>
  <si>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</si>
  <si>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</si>
  <si>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</si>
  <si>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</si>
  <si>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</si>
  <si>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</si>
  <si>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</si>
  <si>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</si>
  <si>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</si>
  <si>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</si>
  <si>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</si>
  <si>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</si>
  <si>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</si>
  <si>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</si>
  <si>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</si>
  <si>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</si>
  <si>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</si>
  <si>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</si>
  <si>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</si>
  <si>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</si>
  <si>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</si>
  <si>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</si>
  <si>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</si>
  <si>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</si>
  <si>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</si>
  <si>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</si>
  <si>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</si>
  <si>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</si>
  <si>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</si>
  <si>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</si>
  <si>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</si>
  <si>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</si>
  <si>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</si>
  <si>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</si>
  <si>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</si>
  <si>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</si>
  <si>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</si>
  <si>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</si>
  <si>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</si>
  <si>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</si>
  <si>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</si>
  <si>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</si>
  <si>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</si>
  <si>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</si>
  <si>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</si>
  <si>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</si>
  <si>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</si>
  <si>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</si>
  <si>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</si>
  <si>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</si>
  <si>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</si>
  <si>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</si>
  <si>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</si>
  <si>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</si>
  <si>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</si>
  <si>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</si>
  <si>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</si>
  <si>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</si>
  <si>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</si>
  <si>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</si>
  <si>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</si>
  <si>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</si>
  <si>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</si>
  <si>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</si>
  <si>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</si>
  <si>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</si>
  <si>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</si>
  <si>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</si>
  <si>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</si>
  <si>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</si>
  <si>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</si>
  <si>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</si>
  <si>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</si>
  <si>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</si>
  <si>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</si>
  <si>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</si>
  <si>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</si>
  <si>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</si>
  <si>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</si>
  <si>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</si>
  <si>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</si>
  <si>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</si>
  <si>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</si>
  <si>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</si>
  <si>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</si>
  <si>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</si>
  <si>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</si>
  <si>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</si>
  <si>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</si>
  <si>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</si>
  <si>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</si>
  <si>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</si>
  <si>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</si>
  <si>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</si>
  <si>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</si>
  <si>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</si>
  <si>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</si>
  <si>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</si>
  <si>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</si>
  <si>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</si>
  <si>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</si>
  <si>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</si>
  <si>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</si>
  <si>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</si>
  <si>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</si>
  <si>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</si>
  <si>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</si>
  <si>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</si>
  <si>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</si>
  <si>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</si>
  <si>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</si>
  <si>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</si>
  <si>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</si>
  <si>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</si>
  <si>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</si>
  <si>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</si>
  <si>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</si>
  <si>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</si>
  <si>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</si>
  <si>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</si>
  <si>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</si>
  <si>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</si>
  <si>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</si>
  <si>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</si>
  <si>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</si>
  <si>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</si>
  <si>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</si>
  <si>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</si>
  <si>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</si>
  <si>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</si>
  <si>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</si>
  <si>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</si>
  <si>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</si>
  <si>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</si>
  <si>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</si>
  <si>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</si>
  <si>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</si>
  <si>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</si>
  <si>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</si>
  <si>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</si>
  <si>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</si>
  <si>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</si>
  <si>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</si>
  <si>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</si>
  <si>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</si>
  <si>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</si>
  <si>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</si>
  <si>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</si>
  <si>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</si>
  <si>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</si>
  <si>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</si>
  <si>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</si>
  <si>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</si>
  <si>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</si>
  <si>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</si>
  <si>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</si>
  <si>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</si>
  <si>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</si>
  <si>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</si>
  <si>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</si>
  <si>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</si>
  <si>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</si>
  <si>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</si>
  <si>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</si>
  <si>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</si>
  <si>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</si>
  <si>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</si>
  <si>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</si>
  <si>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</si>
  <si>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</si>
  <si>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</si>
  <si>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</si>
  <si>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</si>
  <si>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</si>
  <si>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</si>
  <si>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</si>
  <si>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</si>
  <si>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</si>
  <si>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</si>
  <si>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</si>
  <si>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</si>
  <si>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</si>
  <si>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</si>
  <si>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</si>
  <si>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</si>
  <si>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</si>
  <si>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</si>
  <si>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</si>
  <si>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</si>
  <si>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</si>
  <si>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</si>
  <si>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</si>
  <si>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</si>
  <si>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</si>
  <si>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</si>
  <si>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</si>
  <si>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</si>
  <si>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</si>
  <si>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</si>
  <si>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</si>
  <si>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</si>
  <si>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</si>
  <si>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</si>
  <si>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</si>
  <si>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</si>
  <si>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</si>
  <si>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</si>
  <si>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</si>
  <si>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</si>
  <si>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</si>
  <si>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</si>
  <si>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</si>
  <si>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</si>
  <si>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</si>
  <si>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</si>
  <si>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</si>
  <si>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</si>
  <si>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</si>
  <si>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</si>
  <si>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</si>
  <si>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</si>
  <si>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</si>
  <si>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</si>
  <si>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</si>
  <si>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</si>
  <si>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</si>
  <si>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</si>
  <si>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</si>
  <si>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</si>
  <si>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</si>
  <si>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</si>
  <si>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</si>
  <si>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</si>
  <si>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</si>
  <si>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</si>
  <si>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</si>
  <si>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</si>
  <si>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</si>
  <si>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</si>
  <si>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</si>
  <si>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</si>
  <si>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</si>
  <si>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</si>
  <si>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</si>
  <si>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</si>
  <si>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</si>
  <si>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</si>
  <si>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</si>
  <si>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</si>
  <si>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</si>
  <si>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</si>
  <si>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</si>
  <si>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</si>
  <si>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</si>
  <si>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</si>
  <si>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</si>
  <si>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</si>
  <si>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</si>
  <si>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</si>
  <si>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</si>
  <si>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</si>
  <si>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</si>
  <si>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</si>
  <si>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</si>
  <si>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</si>
  <si>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</si>
  <si>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</si>
  <si>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</si>
  <si>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</si>
  <si>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</si>
  <si>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</si>
  <si>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</si>
  <si>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</si>
  <si>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</si>
  <si>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</si>
  <si>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</si>
  <si>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</si>
  <si>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</si>
  <si>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</si>
  <si>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</si>
  <si>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</si>
  <si>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</si>
  <si>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</si>
  <si>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</si>
  <si>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</si>
  <si>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</si>
  <si>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</si>
  <si>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</si>
  <si>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</si>
  <si>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</si>
  <si>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</si>
  <si>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</si>
  <si>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</si>
  <si>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</si>
  <si>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</si>
  <si>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</si>
  <si>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</si>
  <si>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</si>
  <si>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</si>
  <si>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</si>
  <si>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</si>
  <si>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</si>
  <si>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</si>
  <si>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</si>
  <si>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</si>
  <si>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</si>
  <si>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</si>
  <si>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</si>
  <si>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</si>
  <si>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</si>
  <si>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</si>
  <si>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</si>
  <si>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</si>
  <si>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</si>
  <si>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</si>
  <si>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</si>
  <si>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</si>
  <si>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</si>
  <si>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</si>
  <si>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</si>
  <si>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</si>
  <si>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</si>
  <si>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</si>
  <si>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</si>
  <si>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</si>
  <si>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</si>
  <si>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</si>
  <si>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</si>
  <si>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</si>
  <si>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</si>
  <si>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</si>
  <si>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</si>
  <si>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</si>
  <si>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</si>
  <si>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</si>
  <si>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</si>
  <si>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</si>
  <si>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</si>
  <si>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</si>
  <si>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</si>
  <si>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</si>
  <si>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</si>
  <si>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</si>
  <si>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</si>
  <si>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</si>
  <si>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</si>
  <si>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</si>
  <si>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</si>
  <si>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</si>
  <si>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</si>
  <si>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</si>
  <si>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</si>
  <si>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</si>
  <si>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</si>
  <si>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</si>
  <si>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</si>
  <si>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</si>
  <si>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</si>
  <si>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</si>
  <si>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</si>
  <si>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</si>
  <si>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</si>
  <si>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</si>
  <si>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</si>
  <si>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</si>
  <si>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</si>
  <si>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</si>
  <si>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</si>
  <si>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</si>
  <si>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</si>
  <si>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</si>
  <si>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</si>
  <si>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</si>
  <si>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</si>
  <si>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</si>
  <si>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</si>
  <si>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</si>
  <si>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</si>
  <si>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</si>
  <si>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</si>
  <si>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</si>
  <si>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</si>
  <si>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</si>
  <si>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</si>
  <si>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</si>
  <si>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'F4N'!$A$163</t>
  </si>
  <si>
    <t>'F4N'!$B$163</t>
  </si>
  <si>
    <t>'F4N'!$C$163</t>
  </si>
  <si>
    <t>'F4N'!$G$163</t>
  </si>
  <si>
    <t>'F4N'!$H$163</t>
  </si>
  <si>
    <t>'F4N'!$J$163</t>
  </si>
  <si>
    <t>'F4N'!$A$164</t>
  </si>
  <si>
    <t>'F4N'!$B$164</t>
  </si>
  <si>
    <t>'F4N'!$C$164</t>
  </si>
  <si>
    <t>'F4N'!$G$164</t>
  </si>
  <si>
    <t>'F4N'!$H$164</t>
  </si>
  <si>
    <t>'F4N'!$J$164</t>
  </si>
  <si>
    <t>'F4N'!$A$165</t>
  </si>
  <si>
    <t>'F4N'!$B$165</t>
  </si>
  <si>
    <t>'F4N'!$C$165</t>
  </si>
  <si>
    <t>'F4N'!$G$165</t>
  </si>
  <si>
    <t>'F4N'!$H$165</t>
  </si>
  <si>
    <t>'F4N'!$J$165</t>
  </si>
  <si>
    <t>'F4N'!$A$166</t>
  </si>
  <si>
    <t>'F4N'!$B$166</t>
  </si>
  <si>
    <t>'F4N'!$C$166</t>
  </si>
  <si>
    <t>'F4N'!$G$166</t>
  </si>
  <si>
    <t>'F4N'!$H$166</t>
  </si>
  <si>
    <t>'F4N'!$J$166</t>
  </si>
  <si>
    <t>'F4N'!$A$167</t>
  </si>
  <si>
    <t>'F4N'!$B$167</t>
  </si>
  <si>
    <t>'F4N'!$C$167</t>
  </si>
  <si>
    <t>'F4N'!$G$167</t>
  </si>
  <si>
    <t>'F4N'!$H$167</t>
  </si>
  <si>
    <t>'F4N'!$J$167</t>
  </si>
  <si>
    <t>'F4N'!$A$168</t>
  </si>
  <si>
    <t>'F4N'!$B$168</t>
  </si>
  <si>
    <t>'F4N'!$C$168</t>
  </si>
  <si>
    <t>'F4N'!$G$168</t>
  </si>
  <si>
    <t>'F4N'!$H$168</t>
  </si>
  <si>
    <t>'F4N'!$J$168</t>
  </si>
  <si>
    <t>'F4N'!$A$169</t>
  </si>
  <si>
    <t>'F4N'!$B$169</t>
  </si>
  <si>
    <t>'F4N'!$C$169</t>
  </si>
  <si>
    <t>'F4N'!$G$169</t>
  </si>
  <si>
    <t>'F4N'!$H$169</t>
  </si>
  <si>
    <t>'F4N'!$J$169</t>
  </si>
  <si>
    <t>'F4N'!$A$170</t>
  </si>
  <si>
    <t>'F4N'!$B$170</t>
  </si>
  <si>
    <t>'F4N'!$C$170</t>
  </si>
  <si>
    <t>'F4N'!$G$170</t>
  </si>
  <si>
    <t>'F4N'!$H$170</t>
  </si>
  <si>
    <t>'F4N'!$J$170</t>
  </si>
  <si>
    <t>'F4N'!$B$171</t>
  </si>
  <si>
    <t>'F4N'!$C$171</t>
  </si>
  <si>
    <t>'F4N'!$G$171</t>
  </si>
  <si>
    <t>'F4N'!$H$171</t>
  </si>
  <si>
    <t>'F4N'!$I$171</t>
  </si>
  <si>
    <t>'F4N'!$J$171</t>
  </si>
  <si>
    <t>'F4N'!$A$173</t>
  </si>
  <si>
    <t>'F4N'!$B$173</t>
  </si>
  <si>
    <t>'F4N'!$C$173</t>
  </si>
  <si>
    <t>'F4N'!$G$175</t>
  </si>
  <si>
    <t>'F4N'!$I$175</t>
  </si>
  <si>
    <t>'F4N'!$A$176</t>
  </si>
  <si>
    <t>'F4N'!$B$176</t>
  </si>
  <si>
    <t>'F4N'!$C$176</t>
  </si>
  <si>
    <t>'F4N'!$G$176</t>
  </si>
  <si>
    <t>'F4N'!$I$176</t>
  </si>
  <si>
    <t>'F4N'!$A$177</t>
  </si>
  <si>
    <t>'F4N'!$B$177</t>
  </si>
  <si>
    <t>'F4N'!$C$177</t>
  </si>
  <si>
    <t>'F4N'!$G$177</t>
  </si>
  <si>
    <t>'F4N'!$I$177</t>
  </si>
  <si>
    <t>'F4N'!$A$178</t>
  </si>
  <si>
    <t>'F4N'!$B$178</t>
  </si>
  <si>
    <t>'F4N'!$C$178</t>
  </si>
  <si>
    <t>'F4N'!$G$178</t>
  </si>
  <si>
    <t>'F4N'!$I$178</t>
  </si>
  <si>
    <t>'F4N'!$B$182</t>
  </si>
  <si>
    <t>'F4N'!$C$182</t>
  </si>
  <si>
    <t>'F4N'!$G$182</t>
  </si>
  <si>
    <t>'F4N'!$I$182</t>
  </si>
  <si>
    <t>'F4N'!$G$184</t>
  </si>
  <si>
    <t>'F4N'!$G$187</t>
  </si>
  <si>
    <t>2016</t>
  </si>
  <si>
    <t>vasario 28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</si>
  <si>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</si>
  <si>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</si>
  <si>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</si>
  <si>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</si>
  <si>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</si>
  <si>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</si>
  <si>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</si>
  <si>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</si>
  <si>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</si>
  <si>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</si>
  <si>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</si>
  <si>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</si>
  <si>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</si>
  <si>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</si>
  <si>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</si>
  <si>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</si>
  <si>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</si>
  <si>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</si>
  <si>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</si>
  <si>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</si>
  <si>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</si>
  <si>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</si>
  <si>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</si>
  <si>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</si>
  <si>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</si>
  <si>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</si>
  <si>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</si>
  <si>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</si>
  <si>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</si>
  <si>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</si>
  <si>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</si>
  <si>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</si>
  <si>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</si>
  <si>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</si>
  <si>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</si>
  <si>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</si>
  <si>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</si>
  <si>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</si>
  <si>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</si>
  <si>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</si>
  <si>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</si>
  <si>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</si>
  <si>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</si>
  <si>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</si>
  <si>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</si>
  <si>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</si>
  <si>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</si>
  <si>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</si>
  <si>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</si>
  <si>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</si>
  <si>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</si>
  <si>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</si>
  <si>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</si>
  <si>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</si>
  <si>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</si>
  <si>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</si>
  <si>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</si>
  <si>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</si>
  <si>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</si>
  <si>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</si>
  <si>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</si>
  <si>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</si>
  <si>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</si>
  <si>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</si>
  <si>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</si>
  <si>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</si>
  <si>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</si>
  <si>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</si>
  <si>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</si>
  <si>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</si>
  <si>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</si>
  <si>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</si>
  <si>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</si>
  <si>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</si>
  <si>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</si>
  <si>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2015</t>
  </si>
  <si>
    <t>ketvirtinė</t>
  </si>
  <si>
    <t>f240810e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</si>
</sst>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88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4" fontId="4" fillId="36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right" vertical="center"/>
      <protection locked="0"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 applyProtection="1">
      <alignment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7" borderId="17" xfId="47" applyNumberFormat="1" applyFont="1" applyFill="1" applyBorder="1" applyAlignment="1" applyProtection="1">
      <alignment horizontal="center" vertical="center"/>
      <protection/>
    </xf>
    <xf numFmtId="4" fontId="4" fillId="37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8" xfId="47" applyNumberFormat="1" applyFont="1" applyFill="1" applyBorder="1" applyAlignment="1" applyProtection="1">
      <alignment horizontal="center" vertical="center" wrapText="1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22" xfId="47" applyNumberFormat="1" applyFont="1" applyFill="1" applyBorder="1" applyAlignment="1" applyProtection="1">
      <alignment horizontal="center" vertical="center" wrapText="1"/>
      <protection/>
    </xf>
    <xf numFmtId="49" fontId="31" fillId="36" borderId="23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0" fontId="5" fillId="36" borderId="30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188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30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14" fontId="34" fillId="33" borderId="0" xfId="0" applyNumberFormat="1" applyFont="1" applyFill="1" applyAlignment="1" applyProtection="1">
      <alignment horizontal="center"/>
      <protection locked="0"/>
    </xf>
    <xf numFmtId="0" fontId="6" fillId="33" borderId="30" xfId="47" applyFont="1" applyFill="1" applyBorder="1" applyAlignment="1" applyProtection="1">
      <alignment horizont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314325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8"/>
  <sheetViews>
    <sheetView showGridLines="0" showZeros="0" zoomScalePageLayoutView="0" workbookViewId="0" topLeftCell="A35">
      <selection activeCell="J44" sqref="J44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.16015625" style="19" hidden="1" customWidth="1"/>
    <col min="4" max="4" width="2.16015625" style="19" hidden="1" customWidth="1"/>
    <col min="5" max="6" width="2" style="19" hidden="1" customWidth="1"/>
    <col min="7" max="10" width="13.332031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337</v>
      </c>
      <c r="B1" s="8" t="s">
        <v>275</v>
      </c>
      <c r="C1" s="8"/>
      <c r="D1" s="8"/>
      <c r="E1" s="8"/>
      <c r="F1" s="9"/>
      <c r="H1" s="157" t="s">
        <v>336</v>
      </c>
      <c r="I1" s="157"/>
      <c r="J1" s="157"/>
    </row>
    <row r="2" spans="2:10" ht="7.5" customHeight="1">
      <c r="B2" s="162"/>
      <c r="C2" s="162"/>
      <c r="D2" s="162"/>
      <c r="E2" s="162"/>
      <c r="F2" s="162"/>
      <c r="G2" s="162"/>
      <c r="H2" s="162"/>
      <c r="I2" s="62"/>
      <c r="J2" s="62"/>
    </row>
    <row r="3" spans="2:10" ht="14.25" customHeight="1">
      <c r="B3" s="160" t="str">
        <f>IstaigosPavadinimas</f>
        <v>Kaišiadorių technologijų ir verslo mokykla</v>
      </c>
      <c r="C3" s="160"/>
      <c r="D3" s="160"/>
      <c r="E3" s="160"/>
      <c r="F3" s="160"/>
      <c r="G3" s="160"/>
      <c r="H3" s="160"/>
      <c r="I3" s="160"/>
      <c r="J3" s="62"/>
    </row>
    <row r="4" spans="1:10" ht="14.25" customHeight="1">
      <c r="A4" s="8"/>
      <c r="B4" s="161" t="str">
        <f>IstaigosRegKodas</f>
        <v>Girelės 57, Kaišiadorys   190804361</v>
      </c>
      <c r="C4" s="161"/>
      <c r="D4" s="161"/>
      <c r="E4" s="161"/>
      <c r="F4" s="161"/>
      <c r="G4" s="161"/>
      <c r="H4" s="161"/>
      <c r="I4" s="161"/>
      <c r="J4" s="59"/>
    </row>
    <row r="5" spans="1:10" ht="12" customHeight="1">
      <c r="A5" s="8"/>
      <c r="B5" s="163" t="s">
        <v>316</v>
      </c>
      <c r="C5" s="163"/>
      <c r="D5" s="163"/>
      <c r="E5" s="163"/>
      <c r="F5" s="163"/>
      <c r="G5" s="163"/>
      <c r="H5" s="163"/>
      <c r="I5" s="60"/>
      <c r="J5" s="60"/>
    </row>
    <row r="6" spans="1:10" ht="22.5" customHeight="1">
      <c r="A6" s="8"/>
      <c r="B6" s="158" t="s">
        <v>312</v>
      </c>
      <c r="C6" s="158"/>
      <c r="D6" s="158"/>
      <c r="E6" s="158"/>
      <c r="F6" s="158"/>
      <c r="G6" s="158"/>
      <c r="H6" s="158"/>
      <c r="I6" s="158"/>
      <c r="J6" s="60"/>
    </row>
    <row r="7" spans="1:10" s="96" customFormat="1" ht="18" customHeight="1">
      <c r="A7" s="8"/>
      <c r="B7" s="61" t="s">
        <v>272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64" t="s">
        <v>1289</v>
      </c>
      <c r="C8" s="102"/>
      <c r="D8" s="102"/>
      <c r="E8" s="102"/>
      <c r="F8" s="102"/>
      <c r="G8" s="102"/>
      <c r="H8" s="102"/>
      <c r="I8" s="30" t="s">
        <v>1211</v>
      </c>
      <c r="J8" s="30" t="s">
        <v>1277</v>
      </c>
    </row>
    <row r="9" spans="2:8" ht="12" customHeight="1">
      <c r="B9" s="163" t="s">
        <v>309</v>
      </c>
      <c r="C9" s="163"/>
      <c r="D9" s="163"/>
      <c r="E9" s="163"/>
      <c r="F9" s="163"/>
      <c r="G9" s="163"/>
      <c r="H9" s="163"/>
    </row>
    <row r="10" spans="2:9" ht="19.5" customHeight="1">
      <c r="B10" s="159" t="s">
        <v>216</v>
      </c>
      <c r="C10" s="159"/>
      <c r="D10" s="159"/>
      <c r="E10" s="159"/>
      <c r="F10" s="159"/>
      <c r="G10" s="159"/>
      <c r="H10" s="159"/>
      <c r="I10" s="159"/>
    </row>
    <row r="11" spans="2:8" ht="19.5" customHeight="1">
      <c r="B11" s="99">
        <v>42650</v>
      </c>
      <c r="C11" s="89"/>
      <c r="D11" s="104"/>
      <c r="E11" s="104"/>
      <c r="F11" s="104"/>
      <c r="G11" s="104"/>
      <c r="H11" s="63"/>
    </row>
    <row r="12" spans="2:7" ht="12" customHeight="1">
      <c r="B12" s="88" t="s">
        <v>310</v>
      </c>
      <c r="C12" s="63"/>
      <c r="D12" s="63"/>
      <c r="E12" s="63"/>
      <c r="F12" s="63"/>
      <c r="G12" s="18"/>
    </row>
    <row r="13" spans="2:8" ht="12" customHeight="1">
      <c r="B13" s="102"/>
      <c r="C13" s="102"/>
      <c r="D13" s="102"/>
      <c r="E13" s="102"/>
      <c r="F13" s="102"/>
      <c r="G13" s="102"/>
      <c r="H13" s="102"/>
    </row>
    <row r="14" spans="2:8" ht="12" customHeight="1">
      <c r="B14" s="103"/>
      <c r="C14" s="103"/>
      <c r="D14" s="103"/>
      <c r="E14" s="103"/>
      <c r="F14" s="103"/>
      <c r="G14" s="103"/>
      <c r="H14" s="103"/>
    </row>
    <row r="15" spans="9:10" ht="12" customHeight="1">
      <c r="I15" s="154" t="s">
        <v>31</v>
      </c>
      <c r="J15" s="154"/>
    </row>
    <row r="16" spans="8:10" ht="12" customHeight="1">
      <c r="H16" s="1" t="s">
        <v>0</v>
      </c>
      <c r="I16" s="147" t="str">
        <f>MinKodas</f>
        <v>22</v>
      </c>
      <c r="J16" s="148"/>
    </row>
    <row r="17" spans="3:10" ht="12" customHeight="1">
      <c r="C17" s="64"/>
      <c r="D17" s="64"/>
      <c r="E17" s="64"/>
      <c r="F17" s="64"/>
      <c r="G17" s="64"/>
      <c r="H17" s="1" t="s">
        <v>1</v>
      </c>
      <c r="I17" s="135" t="str">
        <f>DepKodas</f>
        <v>900</v>
      </c>
      <c r="J17" s="136"/>
    </row>
    <row r="18" spans="8:10" ht="12" customHeight="1">
      <c r="H18" s="1" t="s">
        <v>15</v>
      </c>
      <c r="I18" s="135" t="str">
        <f>IstaigosKodas</f>
        <v>2224</v>
      </c>
      <c r="J18" s="136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55" t="s">
        <v>335</v>
      </c>
    </row>
    <row r="20" spans="2:10" ht="12.75" customHeight="1">
      <c r="B20" s="63"/>
      <c r="C20" s="14"/>
      <c r="D20" s="29"/>
      <c r="F20" s="14"/>
      <c r="G20" s="14"/>
      <c r="J20" s="156"/>
    </row>
    <row r="21" spans="1:10" ht="12.75" customHeight="1" thickBot="1">
      <c r="A21" s="111" t="s">
        <v>16</v>
      </c>
      <c r="B21" s="112" t="s">
        <v>282</v>
      </c>
      <c r="C21" s="115" t="s">
        <v>3</v>
      </c>
      <c r="D21" s="118" t="s">
        <v>271</v>
      </c>
      <c r="E21" s="119"/>
      <c r="F21" s="119"/>
      <c r="G21" s="119"/>
      <c r="H21" s="119"/>
      <c r="I21" s="119"/>
      <c r="J21" s="120"/>
    </row>
    <row r="22" spans="1:10" ht="12.75" customHeight="1" thickBot="1">
      <c r="A22" s="111"/>
      <c r="B22" s="113"/>
      <c r="C22" s="116"/>
      <c r="D22" s="90"/>
      <c r="E22" s="91"/>
      <c r="F22" s="92"/>
      <c r="G22" s="121" t="s">
        <v>25</v>
      </c>
      <c r="H22" s="121"/>
      <c r="I22" s="121"/>
      <c r="J22" s="121"/>
    </row>
    <row r="23" spans="1:10" ht="24" customHeight="1" thickBot="1">
      <c r="A23" s="111"/>
      <c r="B23" s="113"/>
      <c r="C23" s="116"/>
      <c r="D23" s="122"/>
      <c r="E23" s="126"/>
      <c r="F23" s="127"/>
      <c r="G23" s="122" t="s">
        <v>26</v>
      </c>
      <c r="H23" s="125" t="s">
        <v>27</v>
      </c>
      <c r="I23" s="125"/>
      <c r="J23" s="125"/>
    </row>
    <row r="24" spans="1:22" ht="25.5" customHeight="1" thickBot="1">
      <c r="A24" s="111"/>
      <c r="B24" s="113"/>
      <c r="C24" s="116"/>
      <c r="D24" s="123"/>
      <c r="E24" s="128"/>
      <c r="F24" s="129"/>
      <c r="G24" s="123"/>
      <c r="H24" s="111" t="s">
        <v>24</v>
      </c>
      <c r="I24" s="125" t="s">
        <v>311</v>
      </c>
      <c r="J24" s="125"/>
      <c r="U24" s="19" t="s">
        <v>200</v>
      </c>
      <c r="V24" s="19" t="s">
        <v>203</v>
      </c>
    </row>
    <row r="25" spans="1:10" ht="12.75" customHeight="1">
      <c r="A25" s="111"/>
      <c r="B25" s="114"/>
      <c r="C25" s="117"/>
      <c r="D25" s="124"/>
      <c r="E25" s="130"/>
      <c r="F25" s="131"/>
      <c r="G25" s="124"/>
      <c r="H25" s="132"/>
      <c r="I25" s="65" t="s">
        <v>28</v>
      </c>
      <c r="J25" s="65" t="s">
        <v>29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3"/>
      <c r="F26" s="134"/>
      <c r="G26" s="32" t="s">
        <v>4</v>
      </c>
      <c r="H26" s="32" t="s">
        <v>218</v>
      </c>
      <c r="I26" s="32" t="s">
        <v>219</v>
      </c>
      <c r="J26" s="32" t="s">
        <v>220</v>
      </c>
    </row>
    <row r="27" spans="1:22" ht="12">
      <c r="A27" s="74" t="s">
        <v>2</v>
      </c>
      <c r="B27" s="41" t="s">
        <v>295</v>
      </c>
      <c r="C27" s="33">
        <f>1</f>
        <v>1</v>
      </c>
      <c r="D27" s="82"/>
      <c r="E27" s="105"/>
      <c r="F27" s="106"/>
      <c r="G27" s="83">
        <f>G28+G35+G60+G76+G81+G91+G105+G115+G122</f>
        <v>829.09</v>
      </c>
      <c r="H27" s="83">
        <f>H28+H35+H60+H76+H81+H91+H105+H115+H122</f>
        <v>7384.22</v>
      </c>
      <c r="I27" s="83">
        <f>I28+I47</f>
        <v>0</v>
      </c>
      <c r="J27" s="83">
        <f>J28+J35+J60+J76+J81+J91+J105+J115+J122</f>
        <v>0</v>
      </c>
      <c r="K27" s="84"/>
      <c r="T27" s="19" t="s">
        <v>194</v>
      </c>
      <c r="U27" s="19" t="s">
        <v>201</v>
      </c>
      <c r="V27" s="19" t="s">
        <v>204</v>
      </c>
    </row>
    <row r="28" spans="1:22" ht="12">
      <c r="A28" s="74" t="s">
        <v>33</v>
      </c>
      <c r="B28" s="36" t="s">
        <v>296</v>
      </c>
      <c r="C28" s="34">
        <f>C27+1</f>
        <v>2</v>
      </c>
      <c r="D28" s="85"/>
      <c r="E28" s="100"/>
      <c r="F28" s="101"/>
      <c r="G28" s="83">
        <f>G29+G33</f>
        <v>0</v>
      </c>
      <c r="H28" s="83">
        <f>H29+H33</f>
        <v>0</v>
      </c>
      <c r="I28" s="83">
        <f>I29</f>
        <v>0</v>
      </c>
      <c r="J28" s="83">
        <f>J33</f>
        <v>0</v>
      </c>
      <c r="K28" s="84"/>
      <c r="U28" s="19" t="s">
        <v>201</v>
      </c>
      <c r="V28" s="19" t="s">
        <v>204</v>
      </c>
    </row>
    <row r="29" spans="1:22" ht="12" customHeight="1">
      <c r="A29" s="75" t="s">
        <v>34</v>
      </c>
      <c r="B29" s="42" t="s">
        <v>175</v>
      </c>
      <c r="C29" s="34">
        <f aca="true" t="shared" si="0" ref="C29:C92">C28+1</f>
        <v>3</v>
      </c>
      <c r="D29" s="85"/>
      <c r="E29" s="100"/>
      <c r="F29" s="101"/>
      <c r="G29" s="83">
        <f>G30+G32</f>
        <v>0</v>
      </c>
      <c r="H29" s="83">
        <f>H30+H32</f>
        <v>0</v>
      </c>
      <c r="I29" s="83">
        <f>I30+I32</f>
        <v>0</v>
      </c>
      <c r="J29" s="85" t="s">
        <v>30</v>
      </c>
      <c r="K29" s="84"/>
      <c r="U29" s="19" t="s">
        <v>201</v>
      </c>
      <c r="V29" s="19" t="s">
        <v>204</v>
      </c>
    </row>
    <row r="30" spans="1:20" ht="12" customHeight="1">
      <c r="A30" s="75" t="s">
        <v>35</v>
      </c>
      <c r="B30" s="43" t="s">
        <v>36</v>
      </c>
      <c r="C30" s="34">
        <f t="shared" si="0"/>
        <v>4</v>
      </c>
      <c r="D30" s="85"/>
      <c r="E30" s="100"/>
      <c r="F30" s="101"/>
      <c r="G30" s="82"/>
      <c r="H30" s="82"/>
      <c r="I30" s="82"/>
      <c r="J30" s="85" t="s">
        <v>30</v>
      </c>
      <c r="K30" s="84"/>
      <c r="T30" s="19" t="s">
        <v>195</v>
      </c>
    </row>
    <row r="31" spans="1:22" ht="12" customHeight="1">
      <c r="A31" s="75"/>
      <c r="B31" s="43" t="s">
        <v>176</v>
      </c>
      <c r="C31" s="34">
        <f t="shared" si="0"/>
        <v>5</v>
      </c>
      <c r="D31" s="85"/>
      <c r="E31" s="100"/>
      <c r="F31" s="101"/>
      <c r="G31" s="82"/>
      <c r="H31" s="82"/>
      <c r="I31" s="82"/>
      <c r="J31" s="85" t="s">
        <v>30</v>
      </c>
      <c r="K31" s="84"/>
      <c r="U31" s="19" t="s">
        <v>201</v>
      </c>
      <c r="V31" s="19" t="s">
        <v>204</v>
      </c>
    </row>
    <row r="32" spans="1:20" ht="12" customHeight="1">
      <c r="A32" s="75" t="s">
        <v>37</v>
      </c>
      <c r="B32" s="43" t="s">
        <v>38</v>
      </c>
      <c r="C32" s="34">
        <f>C31+1</f>
        <v>6</v>
      </c>
      <c r="D32" s="85"/>
      <c r="E32" s="100"/>
      <c r="F32" s="101"/>
      <c r="G32" s="82"/>
      <c r="H32" s="82"/>
      <c r="I32" s="82"/>
      <c r="J32" s="85" t="s">
        <v>30</v>
      </c>
      <c r="K32" s="84"/>
      <c r="T32" s="19" t="s">
        <v>195</v>
      </c>
    </row>
    <row r="33" spans="1:11" ht="12" customHeight="1">
      <c r="A33" s="75" t="s">
        <v>39</v>
      </c>
      <c r="B33" s="42" t="s">
        <v>177</v>
      </c>
      <c r="C33" s="34">
        <f t="shared" si="0"/>
        <v>7</v>
      </c>
      <c r="D33" s="85"/>
      <c r="E33" s="100"/>
      <c r="F33" s="101"/>
      <c r="G33" s="83">
        <f>G34</f>
        <v>0</v>
      </c>
      <c r="H33" s="83">
        <f>H34</f>
        <v>0</v>
      </c>
      <c r="I33" s="85" t="s">
        <v>30</v>
      </c>
      <c r="J33" s="83">
        <f>J34</f>
        <v>0</v>
      </c>
      <c r="K33" s="84"/>
    </row>
    <row r="34" spans="1:22" ht="12" customHeight="1">
      <c r="A34" s="75" t="s">
        <v>40</v>
      </c>
      <c r="B34" s="35" t="s">
        <v>224</v>
      </c>
      <c r="C34" s="34">
        <f t="shared" si="0"/>
        <v>8</v>
      </c>
      <c r="D34" s="85"/>
      <c r="E34" s="100"/>
      <c r="F34" s="101"/>
      <c r="G34" s="82"/>
      <c r="H34" s="82"/>
      <c r="I34" s="85" t="s">
        <v>30</v>
      </c>
      <c r="J34" s="82"/>
      <c r="K34" s="84"/>
      <c r="T34" s="79" t="s">
        <v>196</v>
      </c>
      <c r="U34" s="19" t="s">
        <v>201</v>
      </c>
      <c r="V34" s="19" t="s">
        <v>204</v>
      </c>
    </row>
    <row r="35" spans="1:22" ht="12" customHeight="1">
      <c r="A35" s="74" t="s">
        <v>41</v>
      </c>
      <c r="B35" s="36" t="s">
        <v>297</v>
      </c>
      <c r="C35" s="34">
        <f t="shared" si="0"/>
        <v>9</v>
      </c>
      <c r="D35" s="85"/>
      <c r="E35" s="100"/>
      <c r="F35" s="101"/>
      <c r="G35" s="83">
        <f>G36</f>
        <v>829.09</v>
      </c>
      <c r="H35" s="83">
        <f>H36</f>
        <v>7384.22</v>
      </c>
      <c r="I35" s="83">
        <f>I36</f>
        <v>0</v>
      </c>
      <c r="J35" s="83">
        <f>J36</f>
        <v>0</v>
      </c>
      <c r="K35" s="84"/>
      <c r="U35" s="19" t="s">
        <v>201</v>
      </c>
      <c r="V35" s="19" t="s">
        <v>204</v>
      </c>
    </row>
    <row r="36" spans="1:22" ht="12" customHeight="1">
      <c r="A36" s="75" t="s">
        <v>42</v>
      </c>
      <c r="B36" s="44" t="s">
        <v>297</v>
      </c>
      <c r="C36" s="34">
        <f t="shared" si="0"/>
        <v>10</v>
      </c>
      <c r="D36" s="85"/>
      <c r="E36" s="100"/>
      <c r="F36" s="101"/>
      <c r="G36" s="83">
        <f>SUM(G37:G44,G46:G51,G53:G55,G57:G58)</f>
        <v>829.09</v>
      </c>
      <c r="H36" s="83">
        <f>SUM(H37:H44,H46:H51,H53:H55,H57:H58)</f>
        <v>7384.22</v>
      </c>
      <c r="I36" s="83">
        <f>SUM(I47)</f>
        <v>0</v>
      </c>
      <c r="J36" s="83">
        <f>SUM(J37:J44,J46,J48:J51,J53:J55,J57:J58)</f>
        <v>0</v>
      </c>
      <c r="K36" s="84"/>
      <c r="U36" s="19" t="s">
        <v>201</v>
      </c>
      <c r="V36" s="19" t="s">
        <v>204</v>
      </c>
    </row>
    <row r="37" spans="1:22" ht="12" customHeight="1">
      <c r="A37" s="75" t="s">
        <v>43</v>
      </c>
      <c r="B37" s="45" t="s">
        <v>17</v>
      </c>
      <c r="C37" s="34">
        <f t="shared" si="0"/>
        <v>11</v>
      </c>
      <c r="D37" s="85"/>
      <c r="E37" s="100"/>
      <c r="F37" s="101"/>
      <c r="G37" s="82"/>
      <c r="H37" s="82"/>
      <c r="I37" s="85" t="s">
        <v>30</v>
      </c>
      <c r="J37" s="82"/>
      <c r="K37" s="84"/>
      <c r="T37" s="19" t="s">
        <v>196</v>
      </c>
      <c r="U37" s="19" t="s">
        <v>201</v>
      </c>
      <c r="V37" s="19" t="s">
        <v>204</v>
      </c>
    </row>
    <row r="38" spans="1:22" ht="24" customHeight="1">
      <c r="A38" s="75" t="s">
        <v>44</v>
      </c>
      <c r="B38" s="57" t="s">
        <v>45</v>
      </c>
      <c r="C38" s="34">
        <f t="shared" si="0"/>
        <v>12</v>
      </c>
      <c r="D38" s="85"/>
      <c r="E38" s="100"/>
      <c r="F38" s="101"/>
      <c r="G38" s="82"/>
      <c r="H38" s="82"/>
      <c r="I38" s="85" t="s">
        <v>30</v>
      </c>
      <c r="J38" s="82"/>
      <c r="K38" s="84"/>
      <c r="T38" s="19" t="s">
        <v>196</v>
      </c>
      <c r="U38" s="19" t="s">
        <v>201</v>
      </c>
      <c r="V38" s="19" t="s">
        <v>204</v>
      </c>
    </row>
    <row r="39" spans="1:22" ht="12" customHeight="1" hidden="1">
      <c r="A39" s="77" t="s">
        <v>46</v>
      </c>
      <c r="B39" s="70" t="s">
        <v>47</v>
      </c>
      <c r="C39" s="34"/>
      <c r="D39" s="85"/>
      <c r="E39" s="100"/>
      <c r="F39" s="101"/>
      <c r="G39" s="82"/>
      <c r="H39" s="82"/>
      <c r="I39" s="85" t="s">
        <v>30</v>
      </c>
      <c r="J39" s="82"/>
      <c r="K39" s="84"/>
      <c r="U39" s="19" t="s">
        <v>201</v>
      </c>
      <c r="V39" s="19" t="s">
        <v>204</v>
      </c>
    </row>
    <row r="40" spans="1:22" ht="12" customHeight="1" hidden="1">
      <c r="A40" s="77" t="s">
        <v>48</v>
      </c>
      <c r="B40" s="70" t="s">
        <v>49</v>
      </c>
      <c r="C40" s="34"/>
      <c r="D40" s="85"/>
      <c r="E40" s="100"/>
      <c r="F40" s="101"/>
      <c r="G40" s="82"/>
      <c r="H40" s="82"/>
      <c r="I40" s="85" t="s">
        <v>30</v>
      </c>
      <c r="J40" s="82"/>
      <c r="K40" s="84"/>
      <c r="U40" s="19" t="s">
        <v>201</v>
      </c>
      <c r="V40" s="19" t="s">
        <v>204</v>
      </c>
    </row>
    <row r="41" spans="1:22" ht="12" customHeight="1">
      <c r="A41" s="75" t="s">
        <v>50</v>
      </c>
      <c r="B41" s="35" t="s">
        <v>18</v>
      </c>
      <c r="C41" s="34">
        <f>C38+1</f>
        <v>13</v>
      </c>
      <c r="D41" s="85"/>
      <c r="E41" s="100"/>
      <c r="F41" s="101"/>
      <c r="G41" s="82"/>
      <c r="H41" s="82">
        <v>234.93</v>
      </c>
      <c r="I41" s="85" t="s">
        <v>30</v>
      </c>
      <c r="J41" s="82"/>
      <c r="K41" s="84"/>
      <c r="T41" s="19" t="s">
        <v>196</v>
      </c>
      <c r="U41" s="19" t="s">
        <v>201</v>
      </c>
      <c r="V41" s="19" t="s">
        <v>204</v>
      </c>
    </row>
    <row r="42" spans="1:22" ht="12" customHeight="1">
      <c r="A42" s="75" t="s">
        <v>51</v>
      </c>
      <c r="B42" s="35" t="s">
        <v>19</v>
      </c>
      <c r="C42" s="34">
        <f t="shared" si="0"/>
        <v>14</v>
      </c>
      <c r="D42" s="85"/>
      <c r="E42" s="100"/>
      <c r="F42" s="101"/>
      <c r="G42" s="82">
        <v>707.07</v>
      </c>
      <c r="H42" s="82">
        <v>1728.69</v>
      </c>
      <c r="I42" s="85" t="s">
        <v>30</v>
      </c>
      <c r="J42" s="82"/>
      <c r="K42" s="84"/>
      <c r="T42" s="19" t="s">
        <v>196</v>
      </c>
      <c r="U42" s="19" t="s">
        <v>201</v>
      </c>
      <c r="V42" s="19" t="s">
        <v>204</v>
      </c>
    </row>
    <row r="43" spans="1:22" ht="12" customHeight="1">
      <c r="A43" s="75" t="s">
        <v>52</v>
      </c>
      <c r="B43" s="35" t="s">
        <v>20</v>
      </c>
      <c r="C43" s="34">
        <f t="shared" si="0"/>
        <v>15</v>
      </c>
      <c r="D43" s="85"/>
      <c r="E43" s="100"/>
      <c r="F43" s="101"/>
      <c r="G43" s="82"/>
      <c r="H43" s="82">
        <v>86.25</v>
      </c>
      <c r="I43" s="85" t="s">
        <v>30</v>
      </c>
      <c r="J43" s="82"/>
      <c r="K43" s="84"/>
      <c r="T43" s="19" t="s">
        <v>196</v>
      </c>
      <c r="U43" s="19" t="s">
        <v>201</v>
      </c>
      <c r="V43" s="19" t="s">
        <v>204</v>
      </c>
    </row>
    <row r="44" spans="1:22" ht="12">
      <c r="A44" s="75" t="s">
        <v>53</v>
      </c>
      <c r="B44" s="35" t="s">
        <v>54</v>
      </c>
      <c r="C44" s="34">
        <f t="shared" si="0"/>
        <v>16</v>
      </c>
      <c r="D44" s="85"/>
      <c r="E44" s="100"/>
      <c r="F44" s="101"/>
      <c r="G44" s="82"/>
      <c r="H44" s="82">
        <v>96.92</v>
      </c>
      <c r="I44" s="85" t="s">
        <v>30</v>
      </c>
      <c r="J44" s="82"/>
      <c r="K44" s="84"/>
      <c r="T44" s="19" t="s">
        <v>196</v>
      </c>
      <c r="U44" s="19" t="s">
        <v>201</v>
      </c>
      <c r="V44" s="19" t="s">
        <v>204</v>
      </c>
    </row>
    <row r="45" spans="1:22" ht="12" customHeight="1" hidden="1">
      <c r="A45" s="75" t="s">
        <v>55</v>
      </c>
      <c r="B45" s="35" t="s">
        <v>56</v>
      </c>
      <c r="C45" s="34">
        <f t="shared" si="0"/>
        <v>17</v>
      </c>
      <c r="D45" s="85"/>
      <c r="E45" s="100"/>
      <c r="F45" s="101"/>
      <c r="G45" s="87"/>
      <c r="H45" s="82"/>
      <c r="I45" s="85" t="s">
        <v>30</v>
      </c>
      <c r="J45" s="82"/>
      <c r="K45" s="84"/>
      <c r="T45" s="19" t="s">
        <v>196</v>
      </c>
      <c r="U45" s="19" t="s">
        <v>201</v>
      </c>
      <c r="V45" s="19" t="s">
        <v>204</v>
      </c>
    </row>
    <row r="46" spans="1:22" ht="12" customHeight="1">
      <c r="A46" s="75" t="s">
        <v>57</v>
      </c>
      <c r="B46" s="35" t="s">
        <v>58</v>
      </c>
      <c r="C46" s="34">
        <f t="shared" si="0"/>
        <v>18</v>
      </c>
      <c r="D46" s="85"/>
      <c r="E46" s="100"/>
      <c r="F46" s="101"/>
      <c r="G46" s="82">
        <v>22.98</v>
      </c>
      <c r="H46" s="82">
        <v>823.28</v>
      </c>
      <c r="I46" s="85" t="s">
        <v>30</v>
      </c>
      <c r="J46" s="82"/>
      <c r="K46" s="84"/>
      <c r="T46" s="19" t="s">
        <v>196</v>
      </c>
      <c r="U46" s="19" t="s">
        <v>201</v>
      </c>
      <c r="V46" s="19" t="s">
        <v>204</v>
      </c>
    </row>
    <row r="47" spans="1:22" ht="24">
      <c r="A47" s="75" t="s">
        <v>59</v>
      </c>
      <c r="B47" s="35" t="s">
        <v>225</v>
      </c>
      <c r="C47" s="34">
        <f t="shared" si="0"/>
        <v>19</v>
      </c>
      <c r="D47" s="85"/>
      <c r="E47" s="100"/>
      <c r="F47" s="101"/>
      <c r="G47" s="82"/>
      <c r="H47" s="82"/>
      <c r="I47" s="82"/>
      <c r="J47" s="85" t="s">
        <v>30</v>
      </c>
      <c r="K47" s="84"/>
      <c r="T47" s="19" t="s">
        <v>195</v>
      </c>
      <c r="U47" s="19" t="s">
        <v>201</v>
      </c>
      <c r="V47" s="19" t="s">
        <v>204</v>
      </c>
    </row>
    <row r="48" spans="1:22" ht="12" customHeight="1">
      <c r="A48" s="75" t="s">
        <v>60</v>
      </c>
      <c r="B48" s="45" t="s">
        <v>61</v>
      </c>
      <c r="C48" s="34">
        <f t="shared" si="0"/>
        <v>20</v>
      </c>
      <c r="D48" s="85"/>
      <c r="E48" s="100"/>
      <c r="F48" s="101"/>
      <c r="G48" s="82"/>
      <c r="H48" s="82"/>
      <c r="I48" s="85" t="s">
        <v>30</v>
      </c>
      <c r="J48" s="82"/>
      <c r="K48" s="84"/>
      <c r="T48" s="19" t="s">
        <v>196</v>
      </c>
      <c r="U48" s="19" t="s">
        <v>201</v>
      </c>
      <c r="V48" s="19" t="s">
        <v>204</v>
      </c>
    </row>
    <row r="49" spans="1:22" ht="12" customHeight="1" hidden="1">
      <c r="A49" s="77" t="s">
        <v>62</v>
      </c>
      <c r="B49" s="71" t="s">
        <v>21</v>
      </c>
      <c r="C49" s="34"/>
      <c r="D49" s="85"/>
      <c r="E49" s="100"/>
      <c r="F49" s="101"/>
      <c r="G49" s="82"/>
      <c r="H49" s="82"/>
      <c r="I49" s="85" t="s">
        <v>30</v>
      </c>
      <c r="J49" s="82"/>
      <c r="K49" s="84"/>
      <c r="U49" s="19" t="s">
        <v>201</v>
      </c>
      <c r="V49" s="19" t="s">
        <v>204</v>
      </c>
    </row>
    <row r="50" spans="1:22" ht="24" customHeight="1">
      <c r="A50" s="75" t="s">
        <v>63</v>
      </c>
      <c r="B50" s="58" t="s">
        <v>226</v>
      </c>
      <c r="C50" s="34">
        <f>C48+1</f>
        <v>21</v>
      </c>
      <c r="D50" s="85"/>
      <c r="E50" s="100"/>
      <c r="F50" s="101"/>
      <c r="G50" s="82"/>
      <c r="H50" s="82"/>
      <c r="I50" s="85" t="s">
        <v>30</v>
      </c>
      <c r="J50" s="82"/>
      <c r="K50" s="84"/>
      <c r="T50" s="19" t="s">
        <v>196</v>
      </c>
      <c r="U50" s="19" t="s">
        <v>201</v>
      </c>
      <c r="V50" s="19" t="s">
        <v>204</v>
      </c>
    </row>
    <row r="51" spans="1:22" ht="12" customHeight="1">
      <c r="A51" s="75" t="s">
        <v>64</v>
      </c>
      <c r="B51" s="58" t="s">
        <v>65</v>
      </c>
      <c r="C51" s="34">
        <f t="shared" si="0"/>
        <v>22</v>
      </c>
      <c r="D51" s="85"/>
      <c r="E51" s="100"/>
      <c r="F51" s="101"/>
      <c r="G51" s="82"/>
      <c r="H51" s="82">
        <v>966.17</v>
      </c>
      <c r="I51" s="85" t="s">
        <v>30</v>
      </c>
      <c r="J51" s="82"/>
      <c r="K51" s="84"/>
      <c r="T51" s="19" t="s">
        <v>196</v>
      </c>
      <c r="U51" s="19" t="s">
        <v>201</v>
      </c>
      <c r="V51" s="19" t="s">
        <v>204</v>
      </c>
    </row>
    <row r="52" spans="1:11" ht="12" customHeight="1" hidden="1">
      <c r="A52" s="39">
        <v>1</v>
      </c>
      <c r="B52" s="32">
        <v>2</v>
      </c>
      <c r="C52" s="32">
        <v>3</v>
      </c>
      <c r="D52" s="85"/>
      <c r="E52" s="100"/>
      <c r="F52" s="101"/>
      <c r="G52" s="85">
        <v>6</v>
      </c>
      <c r="H52" s="85">
        <v>7</v>
      </c>
      <c r="I52" s="85">
        <v>8</v>
      </c>
      <c r="J52" s="85">
        <v>9</v>
      </c>
      <c r="K52" s="84"/>
    </row>
    <row r="53" spans="1:20" ht="12" customHeight="1">
      <c r="A53" s="75" t="s">
        <v>66</v>
      </c>
      <c r="B53" s="35" t="s">
        <v>67</v>
      </c>
      <c r="C53" s="34">
        <f>C51+1</f>
        <v>23</v>
      </c>
      <c r="D53" s="85"/>
      <c r="E53" s="100"/>
      <c r="F53" s="101"/>
      <c r="G53" s="82"/>
      <c r="H53" s="82"/>
      <c r="I53" s="85" t="s">
        <v>30</v>
      </c>
      <c r="J53" s="82"/>
      <c r="K53" s="84"/>
      <c r="T53" s="19" t="s">
        <v>196</v>
      </c>
    </row>
    <row r="54" spans="1:20" ht="24">
      <c r="A54" s="75" t="s">
        <v>68</v>
      </c>
      <c r="B54" s="35" t="s">
        <v>69</v>
      </c>
      <c r="C54" s="34">
        <f t="shared" si="0"/>
        <v>24</v>
      </c>
      <c r="D54" s="85"/>
      <c r="E54" s="100"/>
      <c r="F54" s="101"/>
      <c r="G54" s="82"/>
      <c r="H54" s="82"/>
      <c r="I54" s="85" t="s">
        <v>30</v>
      </c>
      <c r="J54" s="82"/>
      <c r="K54" s="84"/>
      <c r="T54" s="19" t="s">
        <v>196</v>
      </c>
    </row>
    <row r="55" spans="1:22" ht="12" customHeight="1">
      <c r="A55" s="75" t="s">
        <v>70</v>
      </c>
      <c r="B55" s="35" t="s">
        <v>273</v>
      </c>
      <c r="C55" s="34">
        <f t="shared" si="0"/>
        <v>25</v>
      </c>
      <c r="D55" s="85"/>
      <c r="E55" s="100"/>
      <c r="F55" s="101"/>
      <c r="G55" s="82"/>
      <c r="H55" s="82"/>
      <c r="I55" s="85" t="s">
        <v>30</v>
      </c>
      <c r="J55" s="82"/>
      <c r="K55" s="84"/>
      <c r="T55" s="19" t="s">
        <v>196</v>
      </c>
      <c r="U55" s="19" t="s">
        <v>201</v>
      </c>
      <c r="V55" s="19" t="s">
        <v>204</v>
      </c>
    </row>
    <row r="56" spans="1:20" ht="12" customHeight="1" hidden="1">
      <c r="A56" s="75" t="s">
        <v>227</v>
      </c>
      <c r="B56" s="35" t="s">
        <v>229</v>
      </c>
      <c r="C56" s="34">
        <f>C55+1</f>
        <v>26</v>
      </c>
      <c r="D56" s="85"/>
      <c r="E56" s="100"/>
      <c r="F56" s="101"/>
      <c r="G56" s="87"/>
      <c r="H56" s="82"/>
      <c r="I56" s="85" t="s">
        <v>30</v>
      </c>
      <c r="J56" s="82"/>
      <c r="K56" s="84"/>
      <c r="T56" s="19" t="s">
        <v>196</v>
      </c>
    </row>
    <row r="57" spans="1:20" ht="12" customHeight="1">
      <c r="A57" s="75" t="s">
        <v>277</v>
      </c>
      <c r="B57" s="35" t="s">
        <v>278</v>
      </c>
      <c r="C57" s="34">
        <f>C56+1</f>
        <v>27</v>
      </c>
      <c r="D57" s="85"/>
      <c r="E57" s="100"/>
      <c r="F57" s="101"/>
      <c r="G57" s="82">
        <v>59.52</v>
      </c>
      <c r="H57" s="82">
        <v>2884.54</v>
      </c>
      <c r="I57" s="85" t="s">
        <v>30</v>
      </c>
      <c r="J57" s="82"/>
      <c r="K57" s="84"/>
      <c r="T57" s="19" t="s">
        <v>196</v>
      </c>
    </row>
    <row r="58" spans="1:20" ht="12" customHeight="1">
      <c r="A58" s="75" t="s">
        <v>71</v>
      </c>
      <c r="B58" s="35" t="s">
        <v>72</v>
      </c>
      <c r="C58" s="34">
        <f>C57+1</f>
        <v>28</v>
      </c>
      <c r="D58" s="85"/>
      <c r="E58" s="100"/>
      <c r="F58" s="101"/>
      <c r="G58" s="82">
        <v>39.52</v>
      </c>
      <c r="H58" s="82">
        <v>563.44</v>
      </c>
      <c r="I58" s="85" t="s">
        <v>30</v>
      </c>
      <c r="J58" s="82"/>
      <c r="K58" s="84"/>
      <c r="T58" s="19" t="s">
        <v>196</v>
      </c>
    </row>
    <row r="59" spans="1:20" ht="36" hidden="1">
      <c r="A59" s="77" t="s">
        <v>228</v>
      </c>
      <c r="B59" s="70" t="s">
        <v>230</v>
      </c>
      <c r="C59" s="80">
        <f t="shared" si="0"/>
        <v>29</v>
      </c>
      <c r="D59" s="86"/>
      <c r="E59" s="109"/>
      <c r="F59" s="110"/>
      <c r="G59" s="87"/>
      <c r="H59" s="87"/>
      <c r="I59" s="86" t="s">
        <v>30</v>
      </c>
      <c r="J59" s="87"/>
      <c r="K59" s="84"/>
      <c r="T59" s="19" t="s">
        <v>196</v>
      </c>
    </row>
    <row r="60" spans="1:22" ht="12" customHeight="1">
      <c r="A60" s="74" t="s">
        <v>73</v>
      </c>
      <c r="B60" s="36" t="s">
        <v>298</v>
      </c>
      <c r="C60" s="34">
        <f t="shared" si="0"/>
        <v>30</v>
      </c>
      <c r="D60" s="85"/>
      <c r="E60" s="100"/>
      <c r="F60" s="101"/>
      <c r="G60" s="83">
        <f>G61+G74</f>
        <v>0</v>
      </c>
      <c r="H60" s="83">
        <f>H61+H74</f>
        <v>0</v>
      </c>
      <c r="I60" s="85" t="s">
        <v>30</v>
      </c>
      <c r="J60" s="83">
        <f>J61+J74</f>
        <v>0</v>
      </c>
      <c r="K60" s="84"/>
      <c r="U60" s="19" t="s">
        <v>201</v>
      </c>
      <c r="V60" s="19" t="s">
        <v>204</v>
      </c>
    </row>
    <row r="61" spans="1:22" ht="12" customHeight="1">
      <c r="A61" s="75" t="s">
        <v>74</v>
      </c>
      <c r="B61" s="42" t="s">
        <v>178</v>
      </c>
      <c r="C61" s="34">
        <f t="shared" si="0"/>
        <v>31</v>
      </c>
      <c r="D61" s="85"/>
      <c r="E61" s="100"/>
      <c r="F61" s="101"/>
      <c r="G61" s="83">
        <f>G62+G66+G70</f>
        <v>0</v>
      </c>
      <c r="H61" s="83">
        <f>H62+H66+H70</f>
        <v>0</v>
      </c>
      <c r="I61" s="85" t="s">
        <v>30</v>
      </c>
      <c r="J61" s="83">
        <f>J62+J66+J70</f>
        <v>0</v>
      </c>
      <c r="K61" s="84"/>
      <c r="U61" s="19" t="s">
        <v>201</v>
      </c>
      <c r="V61" s="19" t="s">
        <v>204</v>
      </c>
    </row>
    <row r="62" spans="1:22" ht="12" customHeight="1">
      <c r="A62" s="75" t="s">
        <v>75</v>
      </c>
      <c r="B62" s="42" t="s">
        <v>283</v>
      </c>
      <c r="C62" s="34">
        <f t="shared" si="0"/>
        <v>32</v>
      </c>
      <c r="D62" s="85"/>
      <c r="E62" s="100"/>
      <c r="F62" s="101"/>
      <c r="G62" s="83">
        <f>SUM(G63:G65)</f>
        <v>0</v>
      </c>
      <c r="H62" s="83">
        <f>SUM(H63:H65)</f>
        <v>0</v>
      </c>
      <c r="I62" s="85" t="s">
        <v>30</v>
      </c>
      <c r="J62" s="83">
        <f>SUM(J63:J65)</f>
        <v>0</v>
      </c>
      <c r="K62" s="84"/>
      <c r="U62" s="19" t="s">
        <v>201</v>
      </c>
      <c r="V62" s="19" t="s">
        <v>204</v>
      </c>
    </row>
    <row r="63" spans="1:20" ht="12" customHeight="1">
      <c r="A63" s="75" t="s">
        <v>76</v>
      </c>
      <c r="B63" s="35" t="s">
        <v>77</v>
      </c>
      <c r="C63" s="34">
        <f t="shared" si="0"/>
        <v>33</v>
      </c>
      <c r="D63" s="85"/>
      <c r="E63" s="100"/>
      <c r="F63" s="101"/>
      <c r="G63" s="82"/>
      <c r="H63" s="82"/>
      <c r="I63" s="85" t="s">
        <v>30</v>
      </c>
      <c r="J63" s="82"/>
      <c r="K63" s="84"/>
      <c r="T63" s="19" t="s">
        <v>196</v>
      </c>
    </row>
    <row r="64" spans="1:22" ht="12" customHeight="1">
      <c r="A64" s="75" t="s">
        <v>78</v>
      </c>
      <c r="B64" s="35" t="s">
        <v>79</v>
      </c>
      <c r="C64" s="34">
        <f t="shared" si="0"/>
        <v>34</v>
      </c>
      <c r="D64" s="85"/>
      <c r="E64" s="100"/>
      <c r="F64" s="101"/>
      <c r="G64" s="82"/>
      <c r="H64" s="82"/>
      <c r="I64" s="85" t="s">
        <v>30</v>
      </c>
      <c r="J64" s="82"/>
      <c r="K64" s="84"/>
      <c r="T64" s="19" t="s">
        <v>196</v>
      </c>
      <c r="U64" s="19" t="s">
        <v>201</v>
      </c>
      <c r="V64" s="19" t="s">
        <v>204</v>
      </c>
    </row>
    <row r="65" spans="1:22" ht="12" customHeight="1">
      <c r="A65" s="75" t="s">
        <v>80</v>
      </c>
      <c r="B65" s="35" t="s">
        <v>81</v>
      </c>
      <c r="C65" s="34">
        <f t="shared" si="0"/>
        <v>35</v>
      </c>
      <c r="D65" s="85"/>
      <c r="E65" s="100"/>
      <c r="F65" s="101"/>
      <c r="G65" s="82"/>
      <c r="H65" s="82"/>
      <c r="I65" s="85" t="s">
        <v>30</v>
      </c>
      <c r="J65" s="82"/>
      <c r="K65" s="84"/>
      <c r="T65" s="19" t="s">
        <v>196</v>
      </c>
      <c r="U65" s="19" t="s">
        <v>201</v>
      </c>
      <c r="V65" s="19" t="s">
        <v>204</v>
      </c>
    </row>
    <row r="66" spans="1:22" ht="24">
      <c r="A66" s="75" t="s">
        <v>82</v>
      </c>
      <c r="B66" s="44" t="s">
        <v>284</v>
      </c>
      <c r="C66" s="34">
        <f>C65+1</f>
        <v>36</v>
      </c>
      <c r="D66" s="85"/>
      <c r="E66" s="100"/>
      <c r="F66" s="101"/>
      <c r="G66" s="83">
        <f>SUM(G67:G69)</f>
        <v>0</v>
      </c>
      <c r="H66" s="83">
        <f>SUM(H67:H69)</f>
        <v>0</v>
      </c>
      <c r="I66" s="85" t="s">
        <v>30</v>
      </c>
      <c r="J66" s="83">
        <f>SUM(J67:J69)</f>
        <v>0</v>
      </c>
      <c r="K66" s="84"/>
      <c r="U66" s="19" t="s">
        <v>201</v>
      </c>
      <c r="V66" s="19" t="s">
        <v>204</v>
      </c>
    </row>
    <row r="67" spans="1:20" ht="12" customHeight="1">
      <c r="A67" s="75" t="s">
        <v>83</v>
      </c>
      <c r="B67" s="35" t="s">
        <v>77</v>
      </c>
      <c r="C67" s="34">
        <f t="shared" si="0"/>
        <v>37</v>
      </c>
      <c r="D67" s="85"/>
      <c r="E67" s="100"/>
      <c r="F67" s="101"/>
      <c r="G67" s="82"/>
      <c r="H67" s="82"/>
      <c r="I67" s="85" t="s">
        <v>30</v>
      </c>
      <c r="J67" s="82"/>
      <c r="K67" s="84"/>
      <c r="T67" s="19" t="s">
        <v>196</v>
      </c>
    </row>
    <row r="68" spans="1:22" ht="12" customHeight="1">
      <c r="A68" s="75" t="s">
        <v>84</v>
      </c>
      <c r="B68" s="35" t="s">
        <v>79</v>
      </c>
      <c r="C68" s="34">
        <f t="shared" si="0"/>
        <v>38</v>
      </c>
      <c r="D68" s="85"/>
      <c r="E68" s="100"/>
      <c r="F68" s="101"/>
      <c r="G68" s="82"/>
      <c r="H68" s="82"/>
      <c r="I68" s="85" t="s">
        <v>30</v>
      </c>
      <c r="J68" s="82"/>
      <c r="K68" s="84"/>
      <c r="T68" s="19" t="s">
        <v>196</v>
      </c>
      <c r="U68" s="19" t="s">
        <v>201</v>
      </c>
      <c r="V68" s="19" t="s">
        <v>204</v>
      </c>
    </row>
    <row r="69" spans="1:22" ht="12" customHeight="1">
      <c r="A69" s="75" t="s">
        <v>85</v>
      </c>
      <c r="B69" s="35" t="s">
        <v>81</v>
      </c>
      <c r="C69" s="34">
        <f t="shared" si="0"/>
        <v>39</v>
      </c>
      <c r="D69" s="85"/>
      <c r="E69" s="100"/>
      <c r="F69" s="101"/>
      <c r="G69" s="82"/>
      <c r="H69" s="82"/>
      <c r="I69" s="85" t="s">
        <v>30</v>
      </c>
      <c r="J69" s="82"/>
      <c r="K69" s="84"/>
      <c r="T69" s="19" t="s">
        <v>196</v>
      </c>
      <c r="U69" s="19" t="s">
        <v>201</v>
      </c>
      <c r="V69" s="19" t="s">
        <v>204</v>
      </c>
    </row>
    <row r="70" spans="1:22" ht="12" customHeight="1">
      <c r="A70" s="75" t="s">
        <v>86</v>
      </c>
      <c r="B70" s="42" t="s">
        <v>87</v>
      </c>
      <c r="C70" s="34">
        <f t="shared" si="0"/>
        <v>40</v>
      </c>
      <c r="D70" s="85"/>
      <c r="E70" s="100"/>
      <c r="F70" s="101"/>
      <c r="G70" s="83">
        <f>SUM(G71:G73)</f>
        <v>0</v>
      </c>
      <c r="H70" s="83">
        <f>SUM(H71:H73)</f>
        <v>0</v>
      </c>
      <c r="I70" s="85" t="s">
        <v>30</v>
      </c>
      <c r="J70" s="83">
        <f>SUM(J71:J73)</f>
        <v>0</v>
      </c>
      <c r="K70" s="84"/>
      <c r="U70" s="19" t="s">
        <v>201</v>
      </c>
      <c r="V70" s="19" t="s">
        <v>204</v>
      </c>
    </row>
    <row r="71" spans="1:20" ht="12" customHeight="1">
      <c r="A71" s="75" t="s">
        <v>88</v>
      </c>
      <c r="B71" s="35" t="s">
        <v>89</v>
      </c>
      <c r="C71" s="34">
        <f t="shared" si="0"/>
        <v>41</v>
      </c>
      <c r="D71" s="85"/>
      <c r="E71" s="100"/>
      <c r="F71" s="101"/>
      <c r="G71" s="82"/>
      <c r="H71" s="82"/>
      <c r="I71" s="85" t="s">
        <v>30</v>
      </c>
      <c r="J71" s="82"/>
      <c r="K71" s="84"/>
      <c r="T71" s="19" t="s">
        <v>196</v>
      </c>
    </row>
    <row r="72" spans="1:22" ht="12">
      <c r="A72" s="75" t="s">
        <v>90</v>
      </c>
      <c r="B72" s="46" t="s">
        <v>91</v>
      </c>
      <c r="C72" s="34">
        <f t="shared" si="0"/>
        <v>42</v>
      </c>
      <c r="D72" s="85"/>
      <c r="E72" s="100"/>
      <c r="F72" s="101"/>
      <c r="G72" s="82"/>
      <c r="H72" s="82"/>
      <c r="I72" s="85" t="s">
        <v>30</v>
      </c>
      <c r="J72" s="82"/>
      <c r="K72" s="84"/>
      <c r="T72" s="19" t="s">
        <v>196</v>
      </c>
      <c r="U72" s="19" t="s">
        <v>201</v>
      </c>
      <c r="V72" s="19" t="s">
        <v>204</v>
      </c>
    </row>
    <row r="73" spans="1:20" ht="12" customHeight="1">
      <c r="A73" s="75" t="s">
        <v>92</v>
      </c>
      <c r="B73" s="35" t="s">
        <v>93</v>
      </c>
      <c r="C73" s="34">
        <f t="shared" si="0"/>
        <v>43</v>
      </c>
      <c r="D73" s="85"/>
      <c r="E73" s="100"/>
      <c r="F73" s="101"/>
      <c r="G73" s="82"/>
      <c r="H73" s="82"/>
      <c r="I73" s="85" t="s">
        <v>30</v>
      </c>
      <c r="J73" s="82"/>
      <c r="K73" s="84"/>
      <c r="T73" s="19" t="s">
        <v>196</v>
      </c>
    </row>
    <row r="74" spans="1:11" ht="12" customHeight="1">
      <c r="A74" s="75" t="s">
        <v>94</v>
      </c>
      <c r="B74" s="42" t="s">
        <v>95</v>
      </c>
      <c r="C74" s="34">
        <f t="shared" si="0"/>
        <v>44</v>
      </c>
      <c r="D74" s="85"/>
      <c r="E74" s="100"/>
      <c r="F74" s="101"/>
      <c r="G74" s="83">
        <f>G75</f>
        <v>0</v>
      </c>
      <c r="H74" s="83">
        <f>H75</f>
        <v>0</v>
      </c>
      <c r="I74" s="85" t="s">
        <v>30</v>
      </c>
      <c r="J74" s="83">
        <f>J75</f>
        <v>0</v>
      </c>
      <c r="K74" s="84"/>
    </row>
    <row r="75" spans="1:22" ht="24">
      <c r="A75" s="75" t="s">
        <v>96</v>
      </c>
      <c r="B75" s="35" t="s">
        <v>97</v>
      </c>
      <c r="C75" s="34">
        <f t="shared" si="0"/>
        <v>45</v>
      </c>
      <c r="D75" s="85"/>
      <c r="E75" s="100"/>
      <c r="F75" s="101"/>
      <c r="G75" s="82"/>
      <c r="H75" s="82"/>
      <c r="I75" s="85" t="s">
        <v>30</v>
      </c>
      <c r="J75" s="82"/>
      <c r="K75" s="84"/>
      <c r="T75" s="19" t="s">
        <v>196</v>
      </c>
      <c r="U75" s="19" t="s">
        <v>201</v>
      </c>
      <c r="V75" s="19" t="s">
        <v>204</v>
      </c>
    </row>
    <row r="76" spans="1:22" ht="12" customHeight="1">
      <c r="A76" s="74" t="s">
        <v>98</v>
      </c>
      <c r="B76" s="36" t="s">
        <v>251</v>
      </c>
      <c r="C76" s="34">
        <f t="shared" si="0"/>
        <v>46</v>
      </c>
      <c r="D76" s="85"/>
      <c r="E76" s="100"/>
      <c r="F76" s="101"/>
      <c r="G76" s="83">
        <f>G77</f>
        <v>0</v>
      </c>
      <c r="H76" s="83">
        <f>H77</f>
        <v>0</v>
      </c>
      <c r="I76" s="85" t="s">
        <v>30</v>
      </c>
      <c r="J76" s="83">
        <f>J77</f>
        <v>0</v>
      </c>
      <c r="K76" s="84"/>
      <c r="U76" s="19" t="s">
        <v>201</v>
      </c>
      <c r="V76" s="19" t="s">
        <v>204</v>
      </c>
    </row>
    <row r="77" spans="1:22" ht="12" customHeight="1">
      <c r="A77" s="75" t="s">
        <v>99</v>
      </c>
      <c r="B77" s="42" t="s">
        <v>100</v>
      </c>
      <c r="C77" s="34">
        <f t="shared" si="0"/>
        <v>47</v>
      </c>
      <c r="D77" s="85"/>
      <c r="E77" s="100"/>
      <c r="F77" s="101"/>
      <c r="G77" s="83">
        <f>SUM(G78:G80)</f>
        <v>0</v>
      </c>
      <c r="H77" s="83">
        <f>SUM(H78:H80)</f>
        <v>0</v>
      </c>
      <c r="I77" s="85" t="s">
        <v>30</v>
      </c>
      <c r="J77" s="83">
        <f>SUM(J78:J80)</f>
        <v>0</v>
      </c>
      <c r="K77" s="84"/>
      <c r="U77" s="19" t="s">
        <v>201</v>
      </c>
      <c r="V77" s="19" t="s">
        <v>204</v>
      </c>
    </row>
    <row r="78" spans="1:20" ht="12" customHeight="1">
      <c r="A78" s="75" t="s">
        <v>101</v>
      </c>
      <c r="B78" s="35" t="s">
        <v>102</v>
      </c>
      <c r="C78" s="34">
        <f t="shared" si="0"/>
        <v>48</v>
      </c>
      <c r="D78" s="85"/>
      <c r="E78" s="100"/>
      <c r="F78" s="101"/>
      <c r="G78" s="82"/>
      <c r="H78" s="82"/>
      <c r="I78" s="85" t="s">
        <v>30</v>
      </c>
      <c r="J78" s="82"/>
      <c r="K78" s="84"/>
      <c r="T78" s="19" t="s">
        <v>196</v>
      </c>
    </row>
    <row r="79" spans="1:20" ht="12" customHeight="1">
      <c r="A79" s="75" t="s">
        <v>103</v>
      </c>
      <c r="B79" s="35" t="s">
        <v>231</v>
      </c>
      <c r="C79" s="34">
        <f t="shared" si="0"/>
        <v>49</v>
      </c>
      <c r="D79" s="85"/>
      <c r="E79" s="100"/>
      <c r="F79" s="101"/>
      <c r="G79" s="82"/>
      <c r="H79" s="82"/>
      <c r="I79" s="85" t="s">
        <v>30</v>
      </c>
      <c r="J79" s="82"/>
      <c r="K79" s="84"/>
      <c r="T79" s="19" t="s">
        <v>196</v>
      </c>
    </row>
    <row r="80" spans="1:22" ht="12" customHeight="1">
      <c r="A80" s="75" t="s">
        <v>104</v>
      </c>
      <c r="B80" s="35" t="s">
        <v>232</v>
      </c>
      <c r="C80" s="34">
        <f t="shared" si="0"/>
        <v>50</v>
      </c>
      <c r="D80" s="85"/>
      <c r="E80" s="100"/>
      <c r="F80" s="101"/>
      <c r="G80" s="82"/>
      <c r="H80" s="82"/>
      <c r="I80" s="85" t="s">
        <v>30</v>
      </c>
      <c r="J80" s="82"/>
      <c r="K80" s="84"/>
      <c r="T80" s="19" t="s">
        <v>196</v>
      </c>
      <c r="U80" s="19" t="s">
        <v>201</v>
      </c>
      <c r="V80" s="19" t="s">
        <v>204</v>
      </c>
    </row>
    <row r="81" spans="1:22" ht="12" customHeight="1">
      <c r="A81" s="74" t="s">
        <v>105</v>
      </c>
      <c r="B81" s="36" t="s">
        <v>299</v>
      </c>
      <c r="C81" s="34">
        <f t="shared" si="0"/>
        <v>51</v>
      </c>
      <c r="D81" s="85"/>
      <c r="E81" s="100"/>
      <c r="F81" s="101"/>
      <c r="G81" s="83">
        <f>G82+G85+G88</f>
        <v>0</v>
      </c>
      <c r="H81" s="83">
        <f>H82+H85+H88</f>
        <v>0</v>
      </c>
      <c r="I81" s="85" t="s">
        <v>30</v>
      </c>
      <c r="J81" s="83">
        <f>J82+J85+J88</f>
        <v>0</v>
      </c>
      <c r="K81" s="84"/>
      <c r="U81" s="19" t="s">
        <v>201</v>
      </c>
      <c r="V81" s="19" t="s">
        <v>204</v>
      </c>
    </row>
    <row r="82" spans="1:11" ht="12" customHeight="1">
      <c r="A82" s="75" t="s">
        <v>106</v>
      </c>
      <c r="B82" s="42" t="s">
        <v>107</v>
      </c>
      <c r="C82" s="34">
        <f t="shared" si="0"/>
        <v>52</v>
      </c>
      <c r="D82" s="85"/>
      <c r="E82" s="100"/>
      <c r="F82" s="101"/>
      <c r="G82" s="83">
        <f>SUM(G83:G84)</f>
        <v>0</v>
      </c>
      <c r="H82" s="83">
        <f>SUM(H83:H84)</f>
        <v>0</v>
      </c>
      <c r="I82" s="85" t="s">
        <v>30</v>
      </c>
      <c r="J82" s="83">
        <f>SUM(J83:J84)</f>
        <v>0</v>
      </c>
      <c r="K82" s="84"/>
    </row>
    <row r="83" spans="1:22" ht="12" customHeight="1">
      <c r="A83" s="75" t="s">
        <v>108</v>
      </c>
      <c r="B83" s="35" t="s">
        <v>109</v>
      </c>
      <c r="C83" s="34">
        <f t="shared" si="0"/>
        <v>53</v>
      </c>
      <c r="D83" s="85"/>
      <c r="E83" s="100"/>
      <c r="F83" s="101"/>
      <c r="G83" s="82"/>
      <c r="H83" s="82"/>
      <c r="I83" s="85" t="s">
        <v>30</v>
      </c>
      <c r="J83" s="82"/>
      <c r="K83" s="84"/>
      <c r="T83" s="19" t="s">
        <v>196</v>
      </c>
      <c r="U83" s="19" t="s">
        <v>201</v>
      </c>
      <c r="V83" s="19" t="s">
        <v>204</v>
      </c>
    </row>
    <row r="84" spans="1:22" ht="12" customHeight="1">
      <c r="A84" s="75" t="s">
        <v>110</v>
      </c>
      <c r="B84" s="35" t="s">
        <v>111</v>
      </c>
      <c r="C84" s="34">
        <f t="shared" si="0"/>
        <v>54</v>
      </c>
      <c r="D84" s="85"/>
      <c r="E84" s="100"/>
      <c r="F84" s="101"/>
      <c r="G84" s="82"/>
      <c r="H84" s="82"/>
      <c r="I84" s="85" t="s">
        <v>30</v>
      </c>
      <c r="J84" s="82"/>
      <c r="K84" s="84"/>
      <c r="T84" s="19" t="s">
        <v>196</v>
      </c>
      <c r="U84" s="19" t="s">
        <v>201</v>
      </c>
      <c r="V84" s="19" t="s">
        <v>204</v>
      </c>
    </row>
    <row r="85" spans="1:11" ht="12" customHeight="1">
      <c r="A85" s="75" t="s">
        <v>112</v>
      </c>
      <c r="B85" s="42" t="s">
        <v>113</v>
      </c>
      <c r="C85" s="34">
        <f t="shared" si="0"/>
        <v>55</v>
      </c>
      <c r="D85" s="85"/>
      <c r="E85" s="100"/>
      <c r="F85" s="101"/>
      <c r="G85" s="83">
        <f>SUM(G86:G87)</f>
        <v>0</v>
      </c>
      <c r="H85" s="83">
        <f>SUM(H86:H87)</f>
        <v>0</v>
      </c>
      <c r="I85" s="85" t="s">
        <v>30</v>
      </c>
      <c r="J85" s="83">
        <f>SUM(J86:J87)</f>
        <v>0</v>
      </c>
      <c r="K85" s="84"/>
    </row>
    <row r="86" spans="1:22" ht="12" customHeight="1">
      <c r="A86" s="75" t="s">
        <v>114</v>
      </c>
      <c r="B86" s="35" t="s">
        <v>109</v>
      </c>
      <c r="C86" s="34">
        <f t="shared" si="0"/>
        <v>56</v>
      </c>
      <c r="D86" s="85"/>
      <c r="E86" s="100"/>
      <c r="F86" s="101"/>
      <c r="G86" s="82"/>
      <c r="H86" s="82"/>
      <c r="I86" s="85" t="s">
        <v>30</v>
      </c>
      <c r="J86" s="82"/>
      <c r="K86" s="84"/>
      <c r="T86" s="19" t="s">
        <v>196</v>
      </c>
      <c r="U86" s="19" t="s">
        <v>201</v>
      </c>
      <c r="V86" s="19" t="s">
        <v>204</v>
      </c>
    </row>
    <row r="87" spans="1:22" ht="12" customHeight="1">
      <c r="A87" s="75" t="s">
        <v>115</v>
      </c>
      <c r="B87" s="35" t="s">
        <v>111</v>
      </c>
      <c r="C87" s="34">
        <f t="shared" si="0"/>
        <v>57</v>
      </c>
      <c r="D87" s="85"/>
      <c r="E87" s="100"/>
      <c r="F87" s="101"/>
      <c r="G87" s="82"/>
      <c r="H87" s="82"/>
      <c r="I87" s="85" t="s">
        <v>30</v>
      </c>
      <c r="J87" s="82"/>
      <c r="K87" s="84"/>
      <c r="T87" s="19" t="s">
        <v>196</v>
      </c>
      <c r="U87" s="19" t="s">
        <v>201</v>
      </c>
      <c r="V87" s="19" t="s">
        <v>204</v>
      </c>
    </row>
    <row r="88" spans="1:11" ht="12">
      <c r="A88" s="75" t="s">
        <v>116</v>
      </c>
      <c r="B88" s="42" t="s">
        <v>117</v>
      </c>
      <c r="C88" s="34">
        <f t="shared" si="0"/>
        <v>58</v>
      </c>
      <c r="D88" s="85"/>
      <c r="E88" s="100"/>
      <c r="F88" s="101"/>
      <c r="G88" s="83">
        <f>SUM(G89:G90)</f>
        <v>0</v>
      </c>
      <c r="H88" s="83">
        <f>SUM(H89:H90)</f>
        <v>0</v>
      </c>
      <c r="I88" s="85" t="s">
        <v>30</v>
      </c>
      <c r="J88" s="83">
        <f>SUM(J89:J90)</f>
        <v>0</v>
      </c>
      <c r="K88" s="84"/>
    </row>
    <row r="89" spans="1:20" ht="12" customHeight="1">
      <c r="A89" s="75" t="s">
        <v>118</v>
      </c>
      <c r="B89" s="35" t="s">
        <v>109</v>
      </c>
      <c r="C89" s="34">
        <f t="shared" si="0"/>
        <v>59</v>
      </c>
      <c r="D89" s="85"/>
      <c r="E89" s="100"/>
      <c r="F89" s="101"/>
      <c r="G89" s="82"/>
      <c r="H89" s="82"/>
      <c r="I89" s="85" t="s">
        <v>30</v>
      </c>
      <c r="J89" s="82"/>
      <c r="K89" s="84"/>
      <c r="T89" s="19" t="s">
        <v>196</v>
      </c>
    </row>
    <row r="90" spans="1:20" ht="12" customHeight="1">
      <c r="A90" s="75" t="s">
        <v>119</v>
      </c>
      <c r="B90" s="35" t="s">
        <v>111</v>
      </c>
      <c r="C90" s="34">
        <f t="shared" si="0"/>
        <v>60</v>
      </c>
      <c r="D90" s="85"/>
      <c r="E90" s="100"/>
      <c r="F90" s="101"/>
      <c r="G90" s="82"/>
      <c r="H90" s="82"/>
      <c r="I90" s="85" t="s">
        <v>30</v>
      </c>
      <c r="J90" s="82"/>
      <c r="K90" s="84"/>
      <c r="T90" s="19" t="s">
        <v>196</v>
      </c>
    </row>
    <row r="91" spans="1:22" ht="12">
      <c r="A91" s="74" t="s">
        <v>120</v>
      </c>
      <c r="B91" s="47" t="s">
        <v>300</v>
      </c>
      <c r="C91" s="34">
        <f t="shared" si="0"/>
        <v>61</v>
      </c>
      <c r="D91" s="85"/>
      <c r="E91" s="100"/>
      <c r="F91" s="101"/>
      <c r="G91" s="83">
        <f>G92+G96+G98+G101+G103</f>
        <v>0</v>
      </c>
      <c r="H91" s="83">
        <f>H92+H96+H98+H101+H103</f>
        <v>0</v>
      </c>
      <c r="I91" s="85" t="s">
        <v>30</v>
      </c>
      <c r="J91" s="83">
        <f>J92+J96+J98+J101+J103</f>
        <v>0</v>
      </c>
      <c r="K91" s="84"/>
      <c r="U91" s="19" t="s">
        <v>201</v>
      </c>
      <c r="V91" s="19" t="s">
        <v>204</v>
      </c>
    </row>
    <row r="92" spans="1:11" ht="12">
      <c r="A92" s="75" t="s">
        <v>121</v>
      </c>
      <c r="B92" s="48" t="s">
        <v>122</v>
      </c>
      <c r="C92" s="34">
        <f t="shared" si="0"/>
        <v>62</v>
      </c>
      <c r="D92" s="85"/>
      <c r="E92" s="100"/>
      <c r="F92" s="101"/>
      <c r="G92" s="83">
        <f>G93</f>
        <v>0</v>
      </c>
      <c r="H92" s="83">
        <f>H93</f>
        <v>0</v>
      </c>
      <c r="I92" s="85" t="s">
        <v>30</v>
      </c>
      <c r="J92" s="83">
        <f>J93</f>
        <v>0</v>
      </c>
      <c r="K92" s="84"/>
    </row>
    <row r="93" spans="1:11" ht="12" customHeight="1">
      <c r="A93" s="75" t="s">
        <v>186</v>
      </c>
      <c r="B93" s="35" t="s">
        <v>122</v>
      </c>
      <c r="C93" s="34">
        <f>C92+1</f>
        <v>63</v>
      </c>
      <c r="D93" s="85"/>
      <c r="E93" s="100"/>
      <c r="F93" s="101"/>
      <c r="G93" s="83">
        <f>SUM(G94:G95)</f>
        <v>0</v>
      </c>
      <c r="H93" s="83">
        <f>SUM(H94:H95)</f>
        <v>0</v>
      </c>
      <c r="I93" s="85" t="s">
        <v>30</v>
      </c>
      <c r="J93" s="83">
        <f>SUM(J94:J95)</f>
        <v>0</v>
      </c>
      <c r="K93" s="84"/>
    </row>
    <row r="94" spans="1:22" ht="12">
      <c r="A94" s="75" t="s">
        <v>123</v>
      </c>
      <c r="B94" s="35" t="s">
        <v>233</v>
      </c>
      <c r="C94" s="34">
        <f aca="true" t="shared" si="1" ref="C94:C141">C93+1</f>
        <v>64</v>
      </c>
      <c r="D94" s="85"/>
      <c r="E94" s="100"/>
      <c r="F94" s="101"/>
      <c r="G94" s="82"/>
      <c r="H94" s="82"/>
      <c r="I94" s="85" t="s">
        <v>30</v>
      </c>
      <c r="J94" s="82"/>
      <c r="K94" s="84"/>
      <c r="T94" s="19" t="s">
        <v>196</v>
      </c>
      <c r="U94" s="19" t="s">
        <v>201</v>
      </c>
      <c r="V94" s="19" t="s">
        <v>204</v>
      </c>
    </row>
    <row r="95" spans="1:20" ht="12" customHeight="1">
      <c r="A95" s="75" t="s">
        <v>234</v>
      </c>
      <c r="B95" s="35" t="s">
        <v>235</v>
      </c>
      <c r="C95" s="34">
        <f t="shared" si="1"/>
        <v>65</v>
      </c>
      <c r="D95" s="85"/>
      <c r="E95" s="100"/>
      <c r="F95" s="101"/>
      <c r="G95" s="82"/>
      <c r="H95" s="82"/>
      <c r="I95" s="85" t="s">
        <v>30</v>
      </c>
      <c r="J95" s="82"/>
      <c r="K95" s="84"/>
      <c r="T95" s="19" t="s">
        <v>196</v>
      </c>
    </row>
    <row r="96" spans="1:22" ht="12" customHeight="1">
      <c r="A96" s="75" t="s">
        <v>124</v>
      </c>
      <c r="B96" s="48" t="s">
        <v>125</v>
      </c>
      <c r="C96" s="34">
        <f t="shared" si="1"/>
        <v>66</v>
      </c>
      <c r="D96" s="85"/>
      <c r="E96" s="100"/>
      <c r="F96" s="101"/>
      <c r="G96" s="83">
        <f>G97</f>
        <v>0</v>
      </c>
      <c r="H96" s="83">
        <f>H97</f>
        <v>0</v>
      </c>
      <c r="I96" s="85" t="s">
        <v>30</v>
      </c>
      <c r="J96" s="83">
        <f>J97</f>
        <v>0</v>
      </c>
      <c r="K96" s="84"/>
      <c r="U96" s="19" t="s">
        <v>201</v>
      </c>
      <c r="V96" s="19" t="s">
        <v>204</v>
      </c>
    </row>
    <row r="97" spans="1:20" ht="12">
      <c r="A97" s="75" t="s">
        <v>126</v>
      </c>
      <c r="B97" s="35" t="s">
        <v>125</v>
      </c>
      <c r="C97" s="34">
        <f t="shared" si="1"/>
        <v>67</v>
      </c>
      <c r="D97" s="85"/>
      <c r="E97" s="100"/>
      <c r="F97" s="101"/>
      <c r="G97" s="82"/>
      <c r="H97" s="82"/>
      <c r="I97" s="85" t="s">
        <v>30</v>
      </c>
      <c r="J97" s="82"/>
      <c r="K97" s="84"/>
      <c r="T97" s="19" t="s">
        <v>196</v>
      </c>
    </row>
    <row r="98" spans="1:22" ht="12">
      <c r="A98" s="75" t="s">
        <v>127</v>
      </c>
      <c r="B98" s="48" t="s">
        <v>179</v>
      </c>
      <c r="C98" s="34">
        <f t="shared" si="1"/>
        <v>68</v>
      </c>
      <c r="D98" s="85"/>
      <c r="E98" s="100"/>
      <c r="F98" s="101"/>
      <c r="G98" s="83">
        <f>G100</f>
        <v>0</v>
      </c>
      <c r="H98" s="83">
        <f>H100</f>
        <v>0</v>
      </c>
      <c r="I98" s="85" t="s">
        <v>30</v>
      </c>
      <c r="J98" s="83">
        <f>J100</f>
        <v>0</v>
      </c>
      <c r="K98" s="84"/>
      <c r="U98" s="19" t="s">
        <v>201</v>
      </c>
      <c r="V98" s="19" t="s">
        <v>204</v>
      </c>
    </row>
    <row r="99" spans="1:11" ht="11.25" hidden="1">
      <c r="A99" s="39">
        <v>1</v>
      </c>
      <c r="B99" s="32">
        <v>2</v>
      </c>
      <c r="C99" s="32">
        <v>3</v>
      </c>
      <c r="D99" s="85"/>
      <c r="E99" s="100"/>
      <c r="F99" s="101"/>
      <c r="G99" s="85">
        <v>6</v>
      </c>
      <c r="H99" s="85">
        <v>7</v>
      </c>
      <c r="I99" s="85">
        <v>8</v>
      </c>
      <c r="J99" s="85">
        <v>9</v>
      </c>
      <c r="K99" s="84"/>
    </row>
    <row r="100" spans="1:20" ht="12">
      <c r="A100" s="75" t="s">
        <v>128</v>
      </c>
      <c r="B100" s="35" t="s">
        <v>179</v>
      </c>
      <c r="C100" s="34">
        <f>C98+1</f>
        <v>69</v>
      </c>
      <c r="D100" s="85"/>
      <c r="E100" s="100"/>
      <c r="F100" s="101"/>
      <c r="G100" s="82"/>
      <c r="H100" s="82"/>
      <c r="I100" s="85" t="s">
        <v>30</v>
      </c>
      <c r="J100" s="82"/>
      <c r="K100" s="84"/>
      <c r="T100" s="19" t="s">
        <v>196</v>
      </c>
    </row>
    <row r="101" spans="1:11" ht="24">
      <c r="A101" s="75" t="s">
        <v>236</v>
      </c>
      <c r="B101" s="48" t="s">
        <v>238</v>
      </c>
      <c r="C101" s="34">
        <f>C100+1</f>
        <v>70</v>
      </c>
      <c r="D101" s="85"/>
      <c r="E101" s="100"/>
      <c r="F101" s="101"/>
      <c r="G101" s="83">
        <f>G102</f>
        <v>0</v>
      </c>
      <c r="H101" s="83">
        <f>H102</f>
        <v>0</v>
      </c>
      <c r="I101" s="85" t="s">
        <v>30</v>
      </c>
      <c r="J101" s="83">
        <f>J102</f>
        <v>0</v>
      </c>
      <c r="K101" s="84"/>
    </row>
    <row r="102" spans="1:22" ht="24">
      <c r="A102" s="75" t="s">
        <v>237</v>
      </c>
      <c r="B102" s="35" t="s">
        <v>238</v>
      </c>
      <c r="C102" s="34">
        <f>C101+1</f>
        <v>71</v>
      </c>
      <c r="D102" s="85"/>
      <c r="E102" s="100"/>
      <c r="F102" s="101"/>
      <c r="G102" s="82"/>
      <c r="H102" s="82"/>
      <c r="I102" s="85" t="s">
        <v>30</v>
      </c>
      <c r="J102" s="82"/>
      <c r="K102" s="84"/>
      <c r="T102" s="19" t="s">
        <v>196</v>
      </c>
      <c r="U102" s="19" t="s">
        <v>201</v>
      </c>
      <c r="V102" s="19" t="s">
        <v>204</v>
      </c>
    </row>
    <row r="103" spans="1:11" ht="24">
      <c r="A103" s="75" t="s">
        <v>239</v>
      </c>
      <c r="B103" s="48" t="s">
        <v>240</v>
      </c>
      <c r="C103" s="34">
        <f>C102+1</f>
        <v>72</v>
      </c>
      <c r="D103" s="85"/>
      <c r="E103" s="100"/>
      <c r="F103" s="101"/>
      <c r="G103" s="83">
        <f>G104</f>
        <v>0</v>
      </c>
      <c r="H103" s="83">
        <f>H104</f>
        <v>0</v>
      </c>
      <c r="I103" s="85" t="s">
        <v>30</v>
      </c>
      <c r="J103" s="83">
        <f>J104</f>
        <v>0</v>
      </c>
      <c r="K103" s="84"/>
    </row>
    <row r="104" spans="1:22" ht="24">
      <c r="A104" s="75" t="s">
        <v>241</v>
      </c>
      <c r="B104" s="35" t="s">
        <v>240</v>
      </c>
      <c r="C104" s="34">
        <f>C103+1</f>
        <v>73</v>
      </c>
      <c r="D104" s="85"/>
      <c r="E104" s="100"/>
      <c r="F104" s="101"/>
      <c r="G104" s="82"/>
      <c r="H104" s="82"/>
      <c r="I104" s="85" t="s">
        <v>30</v>
      </c>
      <c r="J104" s="82"/>
      <c r="K104" s="84"/>
      <c r="T104" s="19" t="s">
        <v>196</v>
      </c>
      <c r="U104" s="19" t="s">
        <v>201</v>
      </c>
      <c r="V104" s="19" t="s">
        <v>204</v>
      </c>
    </row>
    <row r="105" spans="1:22" ht="12" customHeight="1">
      <c r="A105" s="74" t="s">
        <v>129</v>
      </c>
      <c r="B105" s="36" t="s">
        <v>301</v>
      </c>
      <c r="C105" s="34">
        <f t="shared" si="1"/>
        <v>74</v>
      </c>
      <c r="D105" s="85"/>
      <c r="E105" s="100"/>
      <c r="F105" s="101"/>
      <c r="G105" s="83">
        <f>G106+G109+G112</f>
        <v>0</v>
      </c>
      <c r="H105" s="83">
        <f>H106+H109+H112</f>
        <v>0</v>
      </c>
      <c r="I105" s="85" t="s">
        <v>30</v>
      </c>
      <c r="J105" s="83">
        <f>J106+J109+J112</f>
        <v>0</v>
      </c>
      <c r="K105" s="84"/>
      <c r="U105" s="19" t="s">
        <v>201</v>
      </c>
      <c r="V105" s="19" t="s">
        <v>204</v>
      </c>
    </row>
    <row r="106" spans="1:11" ht="12" customHeight="1">
      <c r="A106" s="75" t="s">
        <v>130</v>
      </c>
      <c r="B106" s="49" t="s">
        <v>131</v>
      </c>
      <c r="C106" s="34">
        <f t="shared" si="1"/>
        <v>75</v>
      </c>
      <c r="D106" s="85"/>
      <c r="E106" s="100"/>
      <c r="F106" s="101"/>
      <c r="G106" s="83">
        <f>SUM(G107:G108)</f>
        <v>0</v>
      </c>
      <c r="H106" s="83">
        <f>SUM(H107:H108)</f>
        <v>0</v>
      </c>
      <c r="I106" s="85" t="s">
        <v>30</v>
      </c>
      <c r="J106" s="83">
        <f>SUM(J107:J108)</f>
        <v>0</v>
      </c>
      <c r="K106" s="84"/>
    </row>
    <row r="107" spans="1:22" ht="12" customHeight="1">
      <c r="A107" s="75" t="s">
        <v>132</v>
      </c>
      <c r="B107" s="45" t="s">
        <v>133</v>
      </c>
      <c r="C107" s="34">
        <f t="shared" si="1"/>
        <v>76</v>
      </c>
      <c r="D107" s="85"/>
      <c r="E107" s="100"/>
      <c r="F107" s="101"/>
      <c r="G107" s="82"/>
      <c r="H107" s="82"/>
      <c r="I107" s="85" t="s">
        <v>30</v>
      </c>
      <c r="J107" s="82"/>
      <c r="K107" s="84"/>
      <c r="T107" s="19" t="s">
        <v>196</v>
      </c>
      <c r="U107" s="19" t="s">
        <v>201</v>
      </c>
      <c r="V107" s="19" t="s">
        <v>204</v>
      </c>
    </row>
    <row r="108" spans="1:22" ht="12" customHeight="1">
      <c r="A108" s="75" t="s">
        <v>134</v>
      </c>
      <c r="B108" s="45" t="s">
        <v>135</v>
      </c>
      <c r="C108" s="34">
        <f t="shared" si="1"/>
        <v>77</v>
      </c>
      <c r="D108" s="85"/>
      <c r="E108" s="100"/>
      <c r="F108" s="101"/>
      <c r="G108" s="82"/>
      <c r="H108" s="82"/>
      <c r="I108" s="85" t="s">
        <v>30</v>
      </c>
      <c r="J108" s="82"/>
      <c r="K108" s="84"/>
      <c r="T108" s="19" t="s">
        <v>196</v>
      </c>
      <c r="U108" s="19" t="s">
        <v>201</v>
      </c>
      <c r="V108" s="19" t="s">
        <v>204</v>
      </c>
    </row>
    <row r="109" spans="1:11" ht="12" customHeight="1">
      <c r="A109" s="75" t="s">
        <v>136</v>
      </c>
      <c r="B109" s="49" t="s">
        <v>180</v>
      </c>
      <c r="C109" s="34">
        <f t="shared" si="1"/>
        <v>78</v>
      </c>
      <c r="D109" s="85"/>
      <c r="E109" s="100"/>
      <c r="F109" s="101"/>
      <c r="G109" s="83">
        <f>SUM(G110:G111)</f>
        <v>0</v>
      </c>
      <c r="H109" s="83">
        <f>SUM(H110:H111)</f>
        <v>0</v>
      </c>
      <c r="I109" s="85" t="s">
        <v>30</v>
      </c>
      <c r="J109" s="83">
        <f>SUM(J110:J111)</f>
        <v>0</v>
      </c>
      <c r="K109" s="84"/>
    </row>
    <row r="110" spans="1:22" ht="12" customHeight="1">
      <c r="A110" s="75" t="s">
        <v>137</v>
      </c>
      <c r="B110" s="45" t="s">
        <v>138</v>
      </c>
      <c r="C110" s="34">
        <f t="shared" si="1"/>
        <v>79</v>
      </c>
      <c r="D110" s="85"/>
      <c r="E110" s="100"/>
      <c r="F110" s="101"/>
      <c r="G110" s="82"/>
      <c r="H110" s="82"/>
      <c r="I110" s="85" t="s">
        <v>30</v>
      </c>
      <c r="J110" s="82"/>
      <c r="K110" s="84"/>
      <c r="T110" s="19" t="s">
        <v>196</v>
      </c>
      <c r="U110" s="19" t="s">
        <v>201</v>
      </c>
      <c r="V110" s="19" t="s">
        <v>204</v>
      </c>
    </row>
    <row r="111" spans="1:22" ht="12" customHeight="1">
      <c r="A111" s="75" t="s">
        <v>139</v>
      </c>
      <c r="B111" s="45" t="s">
        <v>140</v>
      </c>
      <c r="C111" s="34">
        <f t="shared" si="1"/>
        <v>80</v>
      </c>
      <c r="D111" s="85"/>
      <c r="E111" s="100"/>
      <c r="F111" s="101"/>
      <c r="G111" s="82"/>
      <c r="H111" s="82"/>
      <c r="I111" s="85" t="s">
        <v>30</v>
      </c>
      <c r="J111" s="82"/>
      <c r="K111" s="84"/>
      <c r="T111" s="19" t="s">
        <v>196</v>
      </c>
      <c r="U111" s="19" t="s">
        <v>201</v>
      </c>
      <c r="V111" s="19" t="s">
        <v>204</v>
      </c>
    </row>
    <row r="112" spans="1:11" ht="12" customHeight="1">
      <c r="A112" s="75" t="s">
        <v>141</v>
      </c>
      <c r="B112" s="49" t="s">
        <v>285</v>
      </c>
      <c r="C112" s="34">
        <f t="shared" si="1"/>
        <v>81</v>
      </c>
      <c r="D112" s="85"/>
      <c r="E112" s="100"/>
      <c r="F112" s="101"/>
      <c r="G112" s="83">
        <f>SUM(G113:G114)</f>
        <v>0</v>
      </c>
      <c r="H112" s="83">
        <f>SUM(H113:H114)</f>
        <v>0</v>
      </c>
      <c r="I112" s="85" t="s">
        <v>30</v>
      </c>
      <c r="J112" s="83">
        <f>SUM(J113:J114)</f>
        <v>0</v>
      </c>
      <c r="K112" s="84"/>
    </row>
    <row r="113" spans="1:20" ht="12" customHeight="1">
      <c r="A113" s="75" t="s">
        <v>142</v>
      </c>
      <c r="B113" s="45" t="s">
        <v>286</v>
      </c>
      <c r="C113" s="34">
        <f t="shared" si="1"/>
        <v>82</v>
      </c>
      <c r="D113" s="85"/>
      <c r="E113" s="100"/>
      <c r="F113" s="101"/>
      <c r="G113" s="82"/>
      <c r="H113" s="82"/>
      <c r="I113" s="85" t="s">
        <v>30</v>
      </c>
      <c r="J113" s="82"/>
      <c r="K113" s="84"/>
      <c r="T113" s="19" t="s">
        <v>196</v>
      </c>
    </row>
    <row r="114" spans="1:20" ht="12" customHeight="1">
      <c r="A114" s="75" t="s">
        <v>143</v>
      </c>
      <c r="B114" s="45" t="s">
        <v>287</v>
      </c>
      <c r="C114" s="34">
        <f t="shared" si="1"/>
        <v>83</v>
      </c>
      <c r="D114" s="85"/>
      <c r="E114" s="100"/>
      <c r="F114" s="101"/>
      <c r="G114" s="82"/>
      <c r="H114" s="82"/>
      <c r="I114" s="85" t="s">
        <v>30</v>
      </c>
      <c r="J114" s="82"/>
      <c r="K114" s="84"/>
      <c r="T114" s="19" t="s">
        <v>196</v>
      </c>
    </row>
    <row r="115" spans="1:22" ht="12" customHeight="1">
      <c r="A115" s="74" t="s">
        <v>144</v>
      </c>
      <c r="B115" s="36" t="s">
        <v>302</v>
      </c>
      <c r="C115" s="34">
        <f t="shared" si="1"/>
        <v>84</v>
      </c>
      <c r="D115" s="85"/>
      <c r="E115" s="100"/>
      <c r="F115" s="101"/>
      <c r="G115" s="83">
        <f>SUM(G116,G120)</f>
        <v>0</v>
      </c>
      <c r="H115" s="83">
        <f>SUM(H116,H120)</f>
        <v>0</v>
      </c>
      <c r="I115" s="85" t="s">
        <v>30</v>
      </c>
      <c r="J115" s="83">
        <f>SUM(J116,J120)</f>
        <v>0</v>
      </c>
      <c r="K115" s="84"/>
      <c r="U115" s="19" t="s">
        <v>201</v>
      </c>
      <c r="V115" s="19" t="s">
        <v>204</v>
      </c>
    </row>
    <row r="116" spans="1:22" ht="12" customHeight="1">
      <c r="A116" s="75" t="s">
        <v>242</v>
      </c>
      <c r="B116" s="49" t="s">
        <v>109</v>
      </c>
      <c r="C116" s="34">
        <f t="shared" si="1"/>
        <v>85</v>
      </c>
      <c r="D116" s="85"/>
      <c r="E116" s="100"/>
      <c r="F116" s="101"/>
      <c r="G116" s="83">
        <f>G117</f>
        <v>0</v>
      </c>
      <c r="H116" s="83">
        <f>H117</f>
        <v>0</v>
      </c>
      <c r="I116" s="85" t="s">
        <v>30</v>
      </c>
      <c r="J116" s="83">
        <f>J117</f>
        <v>0</v>
      </c>
      <c r="K116" s="84"/>
      <c r="U116" s="19" t="s">
        <v>201</v>
      </c>
      <c r="V116" s="19" t="s">
        <v>204</v>
      </c>
    </row>
    <row r="117" spans="1:11" ht="12" customHeight="1">
      <c r="A117" s="75" t="s">
        <v>243</v>
      </c>
      <c r="B117" s="35" t="s">
        <v>109</v>
      </c>
      <c r="C117" s="34">
        <f t="shared" si="1"/>
        <v>86</v>
      </c>
      <c r="D117" s="85"/>
      <c r="E117" s="100"/>
      <c r="F117" s="101"/>
      <c r="G117" s="83">
        <f>SUM(G118:G119)</f>
        <v>0</v>
      </c>
      <c r="H117" s="83">
        <f>SUM(H118:H119)</f>
        <v>0</v>
      </c>
      <c r="I117" s="85" t="s">
        <v>30</v>
      </c>
      <c r="J117" s="83">
        <f>SUM(J118:J119)</f>
        <v>0</v>
      </c>
      <c r="K117" s="84"/>
    </row>
    <row r="118" spans="1:22" ht="12" customHeight="1">
      <c r="A118" s="75" t="s">
        <v>145</v>
      </c>
      <c r="B118" s="35" t="s">
        <v>245</v>
      </c>
      <c r="C118" s="34">
        <f t="shared" si="1"/>
        <v>87</v>
      </c>
      <c r="D118" s="85"/>
      <c r="E118" s="100"/>
      <c r="F118" s="101"/>
      <c r="G118" s="82"/>
      <c r="H118" s="82"/>
      <c r="I118" s="85" t="s">
        <v>30</v>
      </c>
      <c r="J118" s="82"/>
      <c r="K118" s="84"/>
      <c r="T118" s="19" t="s">
        <v>196</v>
      </c>
      <c r="U118" s="19" t="s">
        <v>201</v>
      </c>
      <c r="V118" s="19" t="s">
        <v>204</v>
      </c>
    </row>
    <row r="119" spans="1:20" ht="12">
      <c r="A119" s="75" t="s">
        <v>146</v>
      </c>
      <c r="B119" s="35" t="s">
        <v>246</v>
      </c>
      <c r="C119" s="34">
        <f t="shared" si="1"/>
        <v>88</v>
      </c>
      <c r="D119" s="85"/>
      <c r="E119" s="100"/>
      <c r="F119" s="101"/>
      <c r="G119" s="82"/>
      <c r="H119" s="82"/>
      <c r="I119" s="85" t="s">
        <v>30</v>
      </c>
      <c r="J119" s="82"/>
      <c r="K119" s="84"/>
      <c r="T119" s="19" t="s">
        <v>196</v>
      </c>
    </row>
    <row r="120" spans="1:11" ht="12">
      <c r="A120" s="75" t="s">
        <v>244</v>
      </c>
      <c r="B120" s="49" t="s">
        <v>111</v>
      </c>
      <c r="C120" s="34">
        <f t="shared" si="1"/>
        <v>89</v>
      </c>
      <c r="D120" s="85"/>
      <c r="E120" s="100"/>
      <c r="F120" s="101"/>
      <c r="G120" s="83">
        <f>G121</f>
        <v>0</v>
      </c>
      <c r="H120" s="83">
        <f>H121</f>
        <v>0</v>
      </c>
      <c r="I120" s="85" t="s">
        <v>30</v>
      </c>
      <c r="J120" s="83">
        <f>J121</f>
        <v>0</v>
      </c>
      <c r="K120" s="84"/>
    </row>
    <row r="121" spans="1:22" ht="12" customHeight="1">
      <c r="A121" s="75" t="s">
        <v>303</v>
      </c>
      <c r="B121" s="35" t="s">
        <v>247</v>
      </c>
      <c r="C121" s="34">
        <f t="shared" si="1"/>
        <v>90</v>
      </c>
      <c r="D121" s="85"/>
      <c r="E121" s="100"/>
      <c r="F121" s="101"/>
      <c r="G121" s="82"/>
      <c r="H121" s="82"/>
      <c r="I121" s="85" t="s">
        <v>30</v>
      </c>
      <c r="J121" s="82"/>
      <c r="K121" s="84"/>
      <c r="T121" s="19" t="s">
        <v>196</v>
      </c>
      <c r="U121" s="19" t="s">
        <v>201</v>
      </c>
      <c r="V121" s="19" t="s">
        <v>204</v>
      </c>
    </row>
    <row r="122" spans="1:11" ht="36">
      <c r="A122" s="74" t="s">
        <v>248</v>
      </c>
      <c r="B122" s="36" t="s">
        <v>289</v>
      </c>
      <c r="C122" s="34">
        <f aca="true" t="shared" si="2" ref="C122:C136">C121+1</f>
        <v>91</v>
      </c>
      <c r="D122" s="85"/>
      <c r="E122" s="100"/>
      <c r="F122" s="101"/>
      <c r="G122" s="83">
        <f>G123+G125</f>
        <v>0</v>
      </c>
      <c r="H122" s="83">
        <f>H123+H125</f>
        <v>0</v>
      </c>
      <c r="I122" s="85" t="s">
        <v>30</v>
      </c>
      <c r="J122" s="83">
        <f>J123+J125</f>
        <v>0</v>
      </c>
      <c r="K122" s="84"/>
    </row>
    <row r="123" spans="1:11" ht="36">
      <c r="A123" s="75" t="s">
        <v>249</v>
      </c>
      <c r="B123" s="49" t="s">
        <v>288</v>
      </c>
      <c r="C123" s="34">
        <f t="shared" si="2"/>
        <v>92</v>
      </c>
      <c r="D123" s="85"/>
      <c r="E123" s="100"/>
      <c r="F123" s="101"/>
      <c r="G123" s="83">
        <f>G124</f>
        <v>0</v>
      </c>
      <c r="H123" s="83">
        <f>H124</f>
        <v>0</v>
      </c>
      <c r="I123" s="85" t="s">
        <v>30</v>
      </c>
      <c r="J123" s="83">
        <f>J124</f>
        <v>0</v>
      </c>
      <c r="K123" s="84"/>
    </row>
    <row r="124" spans="1:20" ht="12" customHeight="1">
      <c r="A124" s="75" t="s">
        <v>250</v>
      </c>
      <c r="B124" s="45" t="s">
        <v>251</v>
      </c>
      <c r="C124" s="34">
        <f t="shared" si="2"/>
        <v>93</v>
      </c>
      <c r="D124" s="85"/>
      <c r="E124" s="100"/>
      <c r="F124" s="101"/>
      <c r="G124" s="82"/>
      <c r="H124" s="82"/>
      <c r="I124" s="85" t="s">
        <v>30</v>
      </c>
      <c r="J124" s="82"/>
      <c r="K124" s="84"/>
      <c r="T124" s="19" t="s">
        <v>196</v>
      </c>
    </row>
    <row r="125" spans="1:22" ht="24">
      <c r="A125" s="75" t="s">
        <v>252</v>
      </c>
      <c r="B125" s="49" t="s">
        <v>289</v>
      </c>
      <c r="C125" s="34">
        <f t="shared" si="2"/>
        <v>94</v>
      </c>
      <c r="D125" s="85"/>
      <c r="E125" s="100"/>
      <c r="F125" s="101"/>
      <c r="G125" s="83">
        <f>SUM(G126+G131)</f>
        <v>0</v>
      </c>
      <c r="H125" s="83">
        <f>SUM(H126+H131)</f>
        <v>0</v>
      </c>
      <c r="I125" s="85" t="s">
        <v>30</v>
      </c>
      <c r="J125" s="83">
        <f>SUM(J126+J131)</f>
        <v>0</v>
      </c>
      <c r="K125" s="84"/>
      <c r="U125" s="19" t="s">
        <v>201</v>
      </c>
      <c r="V125" s="19" t="s">
        <v>204</v>
      </c>
    </row>
    <row r="126" spans="1:22" ht="12">
      <c r="A126" s="75" t="s">
        <v>253</v>
      </c>
      <c r="B126" s="49" t="s">
        <v>109</v>
      </c>
      <c r="C126" s="34">
        <f t="shared" si="2"/>
        <v>95</v>
      </c>
      <c r="D126" s="85"/>
      <c r="E126" s="100"/>
      <c r="F126" s="101"/>
      <c r="G126" s="83">
        <f>G127</f>
        <v>0</v>
      </c>
      <c r="H126" s="83">
        <f>H127</f>
        <v>0</v>
      </c>
      <c r="I126" s="85" t="s">
        <v>30</v>
      </c>
      <c r="J126" s="83">
        <f>J127</f>
        <v>0</v>
      </c>
      <c r="K126" s="84"/>
      <c r="U126" s="19" t="s">
        <v>201</v>
      </c>
      <c r="V126" s="19" t="s">
        <v>204</v>
      </c>
    </row>
    <row r="127" spans="1:22" ht="12" customHeight="1">
      <c r="A127" s="75" t="s">
        <v>254</v>
      </c>
      <c r="B127" s="35" t="s">
        <v>109</v>
      </c>
      <c r="C127" s="34">
        <f t="shared" si="2"/>
        <v>96</v>
      </c>
      <c r="D127" s="85"/>
      <c r="E127" s="100"/>
      <c r="F127" s="101"/>
      <c r="G127" s="83">
        <f>SUM(G128:G130)</f>
        <v>0</v>
      </c>
      <c r="H127" s="83">
        <f>SUM(H128:H130)</f>
        <v>0</v>
      </c>
      <c r="I127" s="85" t="s">
        <v>30</v>
      </c>
      <c r="J127" s="83">
        <f>SUM(J128:J130)</f>
        <v>0</v>
      </c>
      <c r="K127" s="84"/>
      <c r="U127" s="19" t="s">
        <v>201</v>
      </c>
      <c r="V127" s="19" t="s">
        <v>204</v>
      </c>
    </row>
    <row r="128" spans="1:20" ht="12" customHeight="1">
      <c r="A128" s="75" t="s">
        <v>255</v>
      </c>
      <c r="B128" s="35" t="s">
        <v>257</v>
      </c>
      <c r="C128" s="34">
        <f t="shared" si="2"/>
        <v>97</v>
      </c>
      <c r="D128" s="85"/>
      <c r="E128" s="100"/>
      <c r="F128" s="101"/>
      <c r="G128" s="82"/>
      <c r="H128" s="82"/>
      <c r="I128" s="85" t="s">
        <v>30</v>
      </c>
      <c r="J128" s="82"/>
      <c r="K128" s="84"/>
      <c r="T128" s="19" t="s">
        <v>196</v>
      </c>
    </row>
    <row r="129" spans="1:20" ht="24">
      <c r="A129" s="75" t="s">
        <v>256</v>
      </c>
      <c r="B129" s="35" t="s">
        <v>290</v>
      </c>
      <c r="C129" s="34">
        <f t="shared" si="2"/>
        <v>98</v>
      </c>
      <c r="D129" s="85"/>
      <c r="E129" s="100"/>
      <c r="F129" s="101"/>
      <c r="G129" s="82"/>
      <c r="H129" s="82"/>
      <c r="I129" s="85" t="s">
        <v>30</v>
      </c>
      <c r="J129" s="82"/>
      <c r="K129" s="84"/>
      <c r="T129" s="19" t="s">
        <v>196</v>
      </c>
    </row>
    <row r="130" spans="1:22" ht="12" customHeight="1">
      <c r="A130" s="75" t="s">
        <v>264</v>
      </c>
      <c r="B130" s="35" t="s">
        <v>258</v>
      </c>
      <c r="C130" s="34">
        <f t="shared" si="2"/>
        <v>99</v>
      </c>
      <c r="D130" s="85"/>
      <c r="E130" s="100"/>
      <c r="F130" s="101"/>
      <c r="G130" s="82"/>
      <c r="H130" s="82"/>
      <c r="I130" s="85" t="s">
        <v>30</v>
      </c>
      <c r="J130" s="82"/>
      <c r="K130" s="84"/>
      <c r="T130" s="19" t="s">
        <v>196</v>
      </c>
      <c r="U130" s="19" t="s">
        <v>201</v>
      </c>
      <c r="V130" s="19" t="s">
        <v>204</v>
      </c>
    </row>
    <row r="131" spans="1:22" ht="12">
      <c r="A131" s="75" t="s">
        <v>259</v>
      </c>
      <c r="B131" s="49" t="s">
        <v>111</v>
      </c>
      <c r="C131" s="34">
        <f t="shared" si="2"/>
        <v>100</v>
      </c>
      <c r="D131" s="85"/>
      <c r="E131" s="100"/>
      <c r="F131" s="101"/>
      <c r="G131" s="83">
        <f>G132</f>
        <v>0</v>
      </c>
      <c r="H131" s="83">
        <f>H132</f>
        <v>0</v>
      </c>
      <c r="I131" s="85" t="s">
        <v>30</v>
      </c>
      <c r="J131" s="83">
        <f>J132</f>
        <v>0</v>
      </c>
      <c r="K131" s="84"/>
      <c r="U131" s="19" t="s">
        <v>201</v>
      </c>
      <c r="V131" s="19" t="s">
        <v>204</v>
      </c>
    </row>
    <row r="132" spans="1:22" ht="12" customHeight="1">
      <c r="A132" s="75" t="s">
        <v>260</v>
      </c>
      <c r="B132" s="35" t="s">
        <v>265</v>
      </c>
      <c r="C132" s="34">
        <f t="shared" si="2"/>
        <v>101</v>
      </c>
      <c r="D132" s="85"/>
      <c r="E132" s="100"/>
      <c r="F132" s="101"/>
      <c r="G132" s="83">
        <f>SUM(G133:G135)</f>
        <v>0</v>
      </c>
      <c r="H132" s="83">
        <f>SUM(H133:H135)</f>
        <v>0</v>
      </c>
      <c r="I132" s="85" t="s">
        <v>30</v>
      </c>
      <c r="J132" s="83">
        <f>SUM(J133:J135)</f>
        <v>0</v>
      </c>
      <c r="K132" s="84"/>
      <c r="U132" s="19" t="s">
        <v>201</v>
      </c>
      <c r="V132" s="19" t="s">
        <v>204</v>
      </c>
    </row>
    <row r="133" spans="1:20" ht="12">
      <c r="A133" s="75" t="s">
        <v>261</v>
      </c>
      <c r="B133" s="35" t="s">
        <v>266</v>
      </c>
      <c r="C133" s="34">
        <f t="shared" si="2"/>
        <v>102</v>
      </c>
      <c r="D133" s="85"/>
      <c r="E133" s="100"/>
      <c r="F133" s="101"/>
      <c r="G133" s="82"/>
      <c r="H133" s="82"/>
      <c r="I133" s="85" t="s">
        <v>30</v>
      </c>
      <c r="J133" s="82"/>
      <c r="K133" s="84"/>
      <c r="T133" s="19" t="s">
        <v>196</v>
      </c>
    </row>
    <row r="134" spans="1:22" ht="24">
      <c r="A134" s="75" t="s">
        <v>262</v>
      </c>
      <c r="B134" s="35" t="s">
        <v>274</v>
      </c>
      <c r="C134" s="34">
        <f t="shared" si="2"/>
        <v>103</v>
      </c>
      <c r="D134" s="85"/>
      <c r="E134" s="100"/>
      <c r="F134" s="101"/>
      <c r="G134" s="82"/>
      <c r="H134" s="82"/>
      <c r="I134" s="85" t="s">
        <v>30</v>
      </c>
      <c r="J134" s="82"/>
      <c r="K134" s="84"/>
      <c r="T134" s="19" t="s">
        <v>196</v>
      </c>
      <c r="U134" s="19" t="s">
        <v>200</v>
      </c>
      <c r="V134" s="19" t="s">
        <v>203</v>
      </c>
    </row>
    <row r="135" spans="1:20" ht="12">
      <c r="A135" s="75" t="s">
        <v>263</v>
      </c>
      <c r="B135" s="35" t="s">
        <v>267</v>
      </c>
      <c r="C135" s="34">
        <f t="shared" si="2"/>
        <v>104</v>
      </c>
      <c r="D135" s="85"/>
      <c r="E135" s="100"/>
      <c r="F135" s="101"/>
      <c r="G135" s="82"/>
      <c r="H135" s="82"/>
      <c r="I135" s="85" t="s">
        <v>30</v>
      </c>
      <c r="J135" s="82"/>
      <c r="K135" s="84"/>
      <c r="T135" s="19" t="s">
        <v>196</v>
      </c>
    </row>
    <row r="136" spans="1:11" ht="48">
      <c r="A136" s="74" t="s">
        <v>4</v>
      </c>
      <c r="B136" s="66" t="s">
        <v>304</v>
      </c>
      <c r="C136" s="34">
        <f t="shared" si="2"/>
        <v>105</v>
      </c>
      <c r="D136" s="83"/>
      <c r="E136" s="107"/>
      <c r="F136" s="108"/>
      <c r="G136" s="83">
        <f>G138+G169+G170</f>
        <v>0</v>
      </c>
      <c r="H136" s="83">
        <f>H138+H169+H170</f>
        <v>0</v>
      </c>
      <c r="I136" s="85" t="s">
        <v>30</v>
      </c>
      <c r="J136" s="83">
        <f>J138+J169+J170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85"/>
      <c r="E137" s="100"/>
      <c r="F137" s="101"/>
      <c r="G137" s="85">
        <v>6</v>
      </c>
      <c r="H137" s="85">
        <v>7</v>
      </c>
      <c r="I137" s="85">
        <v>8</v>
      </c>
      <c r="J137" s="85">
        <v>9</v>
      </c>
      <c r="K137" s="84"/>
    </row>
    <row r="138" spans="1:22" ht="24">
      <c r="A138" s="74" t="s">
        <v>147</v>
      </c>
      <c r="B138" s="50" t="s">
        <v>305</v>
      </c>
      <c r="C138" s="34">
        <f>C136+1</f>
        <v>106</v>
      </c>
      <c r="D138" s="82"/>
      <c r="E138" s="105"/>
      <c r="F138" s="106"/>
      <c r="G138" s="83">
        <f>G139+G152+G158+G167+G168</f>
        <v>0</v>
      </c>
      <c r="H138" s="83">
        <f>H139+H152+H158+H167+H168</f>
        <v>0</v>
      </c>
      <c r="I138" s="85" t="s">
        <v>30</v>
      </c>
      <c r="J138" s="83">
        <f>J139+J152+J158+J167+J168</f>
        <v>0</v>
      </c>
      <c r="K138" s="84"/>
      <c r="T138" s="19" t="s">
        <v>194</v>
      </c>
      <c r="U138" s="19" t="s">
        <v>201</v>
      </c>
      <c r="V138" s="19" t="s">
        <v>204</v>
      </c>
    </row>
    <row r="139" spans="1:22" ht="11.25">
      <c r="A139" s="75" t="s">
        <v>148</v>
      </c>
      <c r="B139" s="51" t="s">
        <v>306</v>
      </c>
      <c r="C139" s="34">
        <f t="shared" si="1"/>
        <v>107</v>
      </c>
      <c r="D139" s="85"/>
      <c r="E139" s="100"/>
      <c r="F139" s="101"/>
      <c r="G139" s="83">
        <f>G140+G143+G147+G150+G151</f>
        <v>0</v>
      </c>
      <c r="H139" s="83">
        <f>H140+H143+H147+H150+H151</f>
        <v>0</v>
      </c>
      <c r="I139" s="85" t="s">
        <v>30</v>
      </c>
      <c r="J139" s="83">
        <f>J140+J143+J147+J150+J151</f>
        <v>0</v>
      </c>
      <c r="K139" s="84"/>
      <c r="U139" s="19" t="s">
        <v>201</v>
      </c>
      <c r="V139" s="19" t="s">
        <v>204</v>
      </c>
    </row>
    <row r="140" spans="1:11" ht="12" customHeight="1">
      <c r="A140" s="75" t="s">
        <v>149</v>
      </c>
      <c r="B140" s="51" t="s">
        <v>279</v>
      </c>
      <c r="C140" s="34">
        <f t="shared" si="1"/>
        <v>108</v>
      </c>
      <c r="D140" s="85"/>
      <c r="E140" s="100"/>
      <c r="F140" s="101"/>
      <c r="G140" s="83">
        <f>SUM(G141:G142)</f>
        <v>0</v>
      </c>
      <c r="H140" s="83">
        <f>SUM(H141:H142)</f>
        <v>0</v>
      </c>
      <c r="I140" s="85" t="s">
        <v>30</v>
      </c>
      <c r="J140" s="83">
        <f>SUM(J141:J142)</f>
        <v>0</v>
      </c>
      <c r="K140" s="84"/>
    </row>
    <row r="141" spans="1:22" ht="12" customHeight="1">
      <c r="A141" s="75" t="s">
        <v>150</v>
      </c>
      <c r="B141" s="52" t="s">
        <v>151</v>
      </c>
      <c r="C141" s="34">
        <f t="shared" si="1"/>
        <v>109</v>
      </c>
      <c r="D141" s="85"/>
      <c r="E141" s="100"/>
      <c r="F141" s="101"/>
      <c r="G141" s="82"/>
      <c r="H141" s="82"/>
      <c r="I141" s="85" t="s">
        <v>30</v>
      </c>
      <c r="J141" s="82"/>
      <c r="K141" s="84"/>
      <c r="T141" s="19" t="s">
        <v>196</v>
      </c>
      <c r="U141" s="19" t="s">
        <v>201</v>
      </c>
      <c r="V141" s="19" t="s">
        <v>204</v>
      </c>
    </row>
    <row r="142" spans="1:22" ht="12" customHeight="1" hidden="1">
      <c r="A142" s="77" t="s">
        <v>152</v>
      </c>
      <c r="B142" s="78" t="s">
        <v>153</v>
      </c>
      <c r="C142" s="34"/>
      <c r="D142" s="85"/>
      <c r="E142" s="100"/>
      <c r="F142" s="101"/>
      <c r="G142" s="82"/>
      <c r="H142" s="82"/>
      <c r="I142" s="85" t="s">
        <v>30</v>
      </c>
      <c r="J142" s="82"/>
      <c r="K142" s="84"/>
      <c r="U142" s="19" t="s">
        <v>201</v>
      </c>
      <c r="V142" s="19" t="s">
        <v>204</v>
      </c>
    </row>
    <row r="143" spans="1:22" ht="12" customHeight="1">
      <c r="A143" s="75" t="s">
        <v>154</v>
      </c>
      <c r="B143" s="53" t="s">
        <v>155</v>
      </c>
      <c r="C143" s="34">
        <f>C141+1</f>
        <v>110</v>
      </c>
      <c r="D143" s="85"/>
      <c r="E143" s="100"/>
      <c r="F143" s="101"/>
      <c r="G143" s="83">
        <f>SUM(G144:G146)</f>
        <v>0</v>
      </c>
      <c r="H143" s="83">
        <f>SUM(H144:H146)</f>
        <v>0</v>
      </c>
      <c r="I143" s="85" t="s">
        <v>30</v>
      </c>
      <c r="J143" s="83">
        <f>SUM(J144:J146)</f>
        <v>0</v>
      </c>
      <c r="K143" s="84"/>
      <c r="U143" s="19" t="s">
        <v>201</v>
      </c>
      <c r="V143" s="19" t="s">
        <v>204</v>
      </c>
    </row>
    <row r="144" spans="1:20" ht="12" customHeight="1">
      <c r="A144" s="75" t="s">
        <v>156</v>
      </c>
      <c r="B144" s="54" t="s">
        <v>157</v>
      </c>
      <c r="C144" s="34">
        <f aca="true" t="shared" si="3" ref="C144:C171">C143+1</f>
        <v>111</v>
      </c>
      <c r="D144" s="85"/>
      <c r="E144" s="100"/>
      <c r="F144" s="101"/>
      <c r="G144" s="82"/>
      <c r="H144" s="82"/>
      <c r="I144" s="85" t="s">
        <v>30</v>
      </c>
      <c r="J144" s="82"/>
      <c r="K144" s="84"/>
      <c r="T144" s="19" t="s">
        <v>196</v>
      </c>
    </row>
    <row r="145" spans="1:11" ht="12" customHeight="1">
      <c r="A145" s="75" t="s">
        <v>158</v>
      </c>
      <c r="B145" s="54" t="s">
        <v>159</v>
      </c>
      <c r="C145" s="34">
        <f t="shared" si="3"/>
        <v>112</v>
      </c>
      <c r="D145" s="85"/>
      <c r="E145" s="100"/>
      <c r="F145" s="101"/>
      <c r="G145" s="82"/>
      <c r="H145" s="82"/>
      <c r="I145" s="85" t="s">
        <v>30</v>
      </c>
      <c r="J145" s="82"/>
      <c r="K145" s="84"/>
    </row>
    <row r="146" spans="1:22" ht="12" customHeight="1">
      <c r="A146" s="75" t="s">
        <v>160</v>
      </c>
      <c r="B146" s="54" t="s">
        <v>161</v>
      </c>
      <c r="C146" s="34">
        <f t="shared" si="3"/>
        <v>113</v>
      </c>
      <c r="D146" s="85"/>
      <c r="E146" s="100"/>
      <c r="F146" s="101"/>
      <c r="G146" s="82"/>
      <c r="H146" s="82"/>
      <c r="I146" s="85" t="s">
        <v>30</v>
      </c>
      <c r="J146" s="82"/>
      <c r="K146" s="84"/>
      <c r="T146" s="19" t="s">
        <v>196</v>
      </c>
      <c r="U146" s="19" t="s">
        <v>201</v>
      </c>
      <c r="V146" s="19" t="s">
        <v>204</v>
      </c>
    </row>
    <row r="147" spans="1:22" ht="12" customHeight="1">
      <c r="A147" s="75" t="s">
        <v>162</v>
      </c>
      <c r="B147" s="53" t="s">
        <v>163</v>
      </c>
      <c r="C147" s="34">
        <f>C146+1</f>
        <v>114</v>
      </c>
      <c r="D147" s="85"/>
      <c r="E147" s="100"/>
      <c r="F147" s="101"/>
      <c r="G147" s="83">
        <f>SUM(G148:G149)</f>
        <v>0</v>
      </c>
      <c r="H147" s="83">
        <f>SUM(H148:H149)</f>
        <v>0</v>
      </c>
      <c r="I147" s="85" t="s">
        <v>30</v>
      </c>
      <c r="J147" s="83">
        <f>SUM(J148:J149)</f>
        <v>0</v>
      </c>
      <c r="K147" s="84"/>
      <c r="U147" s="19" t="s">
        <v>201</v>
      </c>
      <c r="V147" s="19" t="s">
        <v>204</v>
      </c>
    </row>
    <row r="148" spans="1:22" ht="12" customHeight="1">
      <c r="A148" s="75" t="s">
        <v>164</v>
      </c>
      <c r="B148" s="54" t="s">
        <v>165</v>
      </c>
      <c r="C148" s="34">
        <f t="shared" si="3"/>
        <v>115</v>
      </c>
      <c r="D148" s="85"/>
      <c r="E148" s="100"/>
      <c r="F148" s="101"/>
      <c r="G148" s="82"/>
      <c r="H148" s="82"/>
      <c r="I148" s="85" t="s">
        <v>30</v>
      </c>
      <c r="J148" s="82"/>
      <c r="K148" s="84"/>
      <c r="T148" s="19" t="s">
        <v>196</v>
      </c>
      <c r="U148" s="19" t="s">
        <v>201</v>
      </c>
      <c r="V148" s="19" t="s">
        <v>204</v>
      </c>
    </row>
    <row r="149" spans="1:20" ht="11.25">
      <c r="A149" s="75" t="s">
        <v>166</v>
      </c>
      <c r="B149" s="54" t="s">
        <v>167</v>
      </c>
      <c r="C149" s="34">
        <f t="shared" si="3"/>
        <v>116</v>
      </c>
      <c r="D149" s="85"/>
      <c r="E149" s="100"/>
      <c r="F149" s="101"/>
      <c r="G149" s="82"/>
      <c r="H149" s="82"/>
      <c r="I149" s="85" t="s">
        <v>30</v>
      </c>
      <c r="J149" s="82"/>
      <c r="K149" s="84"/>
      <c r="T149" s="19" t="s">
        <v>196</v>
      </c>
    </row>
    <row r="150" spans="1:22" ht="11.25">
      <c r="A150" s="75" t="s">
        <v>168</v>
      </c>
      <c r="B150" s="53" t="s">
        <v>181</v>
      </c>
      <c r="C150" s="34">
        <f t="shared" si="3"/>
        <v>117</v>
      </c>
      <c r="D150" s="85"/>
      <c r="E150" s="100"/>
      <c r="F150" s="101"/>
      <c r="G150" s="82"/>
      <c r="H150" s="82"/>
      <c r="I150" s="85" t="s">
        <v>30</v>
      </c>
      <c r="J150" s="82"/>
      <c r="K150" s="84"/>
      <c r="T150" s="19" t="s">
        <v>196</v>
      </c>
      <c r="U150" s="19" t="s">
        <v>201</v>
      </c>
      <c r="V150" s="19" t="s">
        <v>204</v>
      </c>
    </row>
    <row r="151" spans="1:22" ht="12" customHeight="1">
      <c r="A151" s="75" t="s">
        <v>169</v>
      </c>
      <c r="B151" s="53" t="s">
        <v>170</v>
      </c>
      <c r="C151" s="34">
        <f t="shared" si="3"/>
        <v>118</v>
      </c>
      <c r="D151" s="85"/>
      <c r="E151" s="100"/>
      <c r="F151" s="101"/>
      <c r="G151" s="82"/>
      <c r="H151" s="82"/>
      <c r="I151" s="85" t="s">
        <v>30</v>
      </c>
      <c r="J151" s="82"/>
      <c r="K151" s="84"/>
      <c r="T151" s="19" t="s">
        <v>196</v>
      </c>
      <c r="U151" s="19" t="s">
        <v>201</v>
      </c>
      <c r="V151" s="19" t="s">
        <v>204</v>
      </c>
    </row>
    <row r="152" spans="1:22" ht="11.25">
      <c r="A152" s="75" t="s">
        <v>171</v>
      </c>
      <c r="B152" s="53" t="s">
        <v>307</v>
      </c>
      <c r="C152" s="34">
        <f t="shared" si="3"/>
        <v>119</v>
      </c>
      <c r="D152" s="85"/>
      <c r="E152" s="100"/>
      <c r="F152" s="101"/>
      <c r="G152" s="83">
        <f>SUM(G153:G157)</f>
        <v>0</v>
      </c>
      <c r="H152" s="83">
        <f>SUM(H153:H157)</f>
        <v>0</v>
      </c>
      <c r="I152" s="85" t="s">
        <v>30</v>
      </c>
      <c r="J152" s="83">
        <f>SUM(J153:J157)</f>
        <v>0</v>
      </c>
      <c r="K152" s="84"/>
      <c r="U152" s="19" t="s">
        <v>201</v>
      </c>
      <c r="V152" s="19" t="s">
        <v>204</v>
      </c>
    </row>
    <row r="153" spans="1:11" ht="11.25">
      <c r="A153" s="75" t="s">
        <v>315</v>
      </c>
      <c r="B153" s="54" t="s">
        <v>314</v>
      </c>
      <c r="C153" s="34">
        <f>C152+1</f>
        <v>120</v>
      </c>
      <c r="D153" s="85"/>
      <c r="E153" s="100"/>
      <c r="F153" s="101"/>
      <c r="G153" s="82"/>
      <c r="H153" s="82"/>
      <c r="I153" s="85" t="s">
        <v>30</v>
      </c>
      <c r="J153" s="82"/>
      <c r="K153" s="84"/>
    </row>
    <row r="154" spans="1:22" ht="22.5">
      <c r="A154" s="75" t="s">
        <v>172</v>
      </c>
      <c r="B154" s="54" t="s">
        <v>268</v>
      </c>
      <c r="C154" s="34">
        <f>C153+1</f>
        <v>121</v>
      </c>
      <c r="D154" s="85"/>
      <c r="E154" s="100"/>
      <c r="F154" s="101"/>
      <c r="G154" s="82"/>
      <c r="H154" s="82"/>
      <c r="I154" s="85" t="s">
        <v>30</v>
      </c>
      <c r="J154" s="82"/>
      <c r="K154" s="84"/>
      <c r="T154" s="19" t="s">
        <v>196</v>
      </c>
      <c r="U154" s="19" t="s">
        <v>201</v>
      </c>
      <c r="V154" s="19" t="s">
        <v>204</v>
      </c>
    </row>
    <row r="155" spans="1:22" ht="12" customHeight="1">
      <c r="A155" s="75" t="s">
        <v>173</v>
      </c>
      <c r="B155" s="54" t="s">
        <v>269</v>
      </c>
      <c r="C155" s="34">
        <f t="shared" si="3"/>
        <v>122</v>
      </c>
      <c r="D155" s="85"/>
      <c r="E155" s="100"/>
      <c r="F155" s="101"/>
      <c r="G155" s="82"/>
      <c r="H155" s="82"/>
      <c r="I155" s="85" t="s">
        <v>30</v>
      </c>
      <c r="J155" s="82"/>
      <c r="K155" s="84"/>
      <c r="T155" s="19" t="s">
        <v>196</v>
      </c>
      <c r="U155" s="19" t="s">
        <v>201</v>
      </c>
      <c r="V155" s="19" t="s">
        <v>204</v>
      </c>
    </row>
    <row r="156" spans="1:22" ht="11.25">
      <c r="A156" s="75" t="s">
        <v>174</v>
      </c>
      <c r="B156" s="54" t="s">
        <v>270</v>
      </c>
      <c r="C156" s="34">
        <f t="shared" si="3"/>
        <v>123</v>
      </c>
      <c r="D156" s="85"/>
      <c r="E156" s="100"/>
      <c r="F156" s="101"/>
      <c r="G156" s="82"/>
      <c r="H156" s="82"/>
      <c r="I156" s="85" t="s">
        <v>30</v>
      </c>
      <c r="J156" s="82"/>
      <c r="K156" s="84"/>
      <c r="T156" s="19" t="s">
        <v>196</v>
      </c>
      <c r="U156" s="19" t="s">
        <v>201</v>
      </c>
      <c r="V156" s="19" t="s">
        <v>204</v>
      </c>
    </row>
    <row r="157" spans="1:22" ht="11.25">
      <c r="A157" s="75" t="s">
        <v>187</v>
      </c>
      <c r="B157" s="54" t="s">
        <v>182</v>
      </c>
      <c r="C157" s="34">
        <f t="shared" si="3"/>
        <v>124</v>
      </c>
      <c r="D157" s="85"/>
      <c r="E157" s="100"/>
      <c r="F157" s="101"/>
      <c r="G157" s="82"/>
      <c r="H157" s="82"/>
      <c r="I157" s="85" t="s">
        <v>30</v>
      </c>
      <c r="J157" s="82"/>
      <c r="K157" s="84"/>
      <c r="T157" s="19" t="s">
        <v>196</v>
      </c>
      <c r="U157" s="19" t="s">
        <v>202</v>
      </c>
      <c r="V157" s="19" t="s">
        <v>205</v>
      </c>
    </row>
    <row r="158" spans="1:22" ht="11.25">
      <c r="A158" s="75" t="s">
        <v>188</v>
      </c>
      <c r="B158" s="53" t="s">
        <v>183</v>
      </c>
      <c r="C158" s="34">
        <f t="shared" si="3"/>
        <v>125</v>
      </c>
      <c r="D158" s="85"/>
      <c r="E158" s="100"/>
      <c r="F158" s="101"/>
      <c r="G158" s="83">
        <f>SUM(G159,G161)</f>
        <v>0</v>
      </c>
      <c r="H158" s="83">
        <f>SUM(H159,H161)</f>
        <v>0</v>
      </c>
      <c r="I158" s="85" t="s">
        <v>30</v>
      </c>
      <c r="J158" s="83">
        <f>SUM(J159,J161)</f>
        <v>0</v>
      </c>
      <c r="K158" s="84"/>
      <c r="T158" s="19" t="s">
        <v>196</v>
      </c>
      <c r="U158" s="19" t="s">
        <v>202</v>
      </c>
      <c r="V158" s="19" t="s">
        <v>205</v>
      </c>
    </row>
    <row r="159" spans="1:11" ht="11.25">
      <c r="A159" s="75" t="s">
        <v>320</v>
      </c>
      <c r="B159" s="51" t="s">
        <v>321</v>
      </c>
      <c r="C159" s="34">
        <v>140</v>
      </c>
      <c r="D159" s="85"/>
      <c r="E159" s="94"/>
      <c r="F159" s="95"/>
      <c r="G159" s="83">
        <f>G160</f>
        <v>0</v>
      </c>
      <c r="H159" s="83">
        <f>H160</f>
        <v>0</v>
      </c>
      <c r="I159" s="85" t="s">
        <v>30</v>
      </c>
      <c r="J159" s="83">
        <f>J160</f>
        <v>0</v>
      </c>
      <c r="K159" s="84"/>
    </row>
    <row r="160" spans="1:11" ht="11.25">
      <c r="A160" s="75" t="s">
        <v>324</v>
      </c>
      <c r="B160" s="52" t="s">
        <v>321</v>
      </c>
      <c r="C160" s="34">
        <f t="shared" si="3"/>
        <v>141</v>
      </c>
      <c r="D160" s="85"/>
      <c r="E160" s="94"/>
      <c r="F160" s="95"/>
      <c r="G160" s="82"/>
      <c r="H160" s="82"/>
      <c r="I160" s="85" t="s">
        <v>30</v>
      </c>
      <c r="J160" s="82"/>
      <c r="K160" s="84"/>
    </row>
    <row r="161" spans="1:11" ht="11.25">
      <c r="A161" s="75" t="s">
        <v>323</v>
      </c>
      <c r="B161" s="51" t="s">
        <v>322</v>
      </c>
      <c r="C161" s="34">
        <f t="shared" si="3"/>
        <v>142</v>
      </c>
      <c r="D161" s="85"/>
      <c r="E161" s="94"/>
      <c r="F161" s="95"/>
      <c r="G161" s="83">
        <f>SUM(G162:G166)</f>
        <v>0</v>
      </c>
      <c r="H161" s="83">
        <f>SUM(H162:H166)</f>
        <v>0</v>
      </c>
      <c r="I161" s="85" t="s">
        <v>30</v>
      </c>
      <c r="J161" s="83">
        <f>SUM(J162:J166)</f>
        <v>0</v>
      </c>
      <c r="K161" s="84"/>
    </row>
    <row r="162" spans="1:11" ht="11.25">
      <c r="A162" s="75" t="s">
        <v>325</v>
      </c>
      <c r="B162" s="52" t="s">
        <v>330</v>
      </c>
      <c r="C162" s="34">
        <f t="shared" si="3"/>
        <v>143</v>
      </c>
      <c r="D162" s="85"/>
      <c r="E162" s="94"/>
      <c r="F162" s="95"/>
      <c r="G162" s="82"/>
      <c r="H162" s="82"/>
      <c r="I162" s="85" t="s">
        <v>30</v>
      </c>
      <c r="J162" s="82"/>
      <c r="K162" s="84"/>
    </row>
    <row r="163" spans="1:11" ht="11.25">
      <c r="A163" s="75" t="s">
        <v>326</v>
      </c>
      <c r="B163" s="52" t="s">
        <v>331</v>
      </c>
      <c r="C163" s="34">
        <f t="shared" si="3"/>
        <v>144</v>
      </c>
      <c r="D163" s="85"/>
      <c r="E163" s="94"/>
      <c r="F163" s="95"/>
      <c r="G163" s="82"/>
      <c r="H163" s="82"/>
      <c r="I163" s="85" t="s">
        <v>30</v>
      </c>
      <c r="J163" s="82"/>
      <c r="K163" s="84"/>
    </row>
    <row r="164" spans="1:11" ht="11.25">
      <c r="A164" s="75" t="s">
        <v>327</v>
      </c>
      <c r="B164" s="52" t="s">
        <v>332</v>
      </c>
      <c r="C164" s="34">
        <f t="shared" si="3"/>
        <v>145</v>
      </c>
      <c r="D164" s="85"/>
      <c r="E164" s="94"/>
      <c r="F164" s="95"/>
      <c r="G164" s="82"/>
      <c r="H164" s="82"/>
      <c r="I164" s="85" t="s">
        <v>30</v>
      </c>
      <c r="J164" s="82"/>
      <c r="K164" s="84"/>
    </row>
    <row r="165" spans="1:11" ht="11.25">
      <c r="A165" s="75" t="s">
        <v>328</v>
      </c>
      <c r="B165" s="52" t="s">
        <v>333</v>
      </c>
      <c r="C165" s="34">
        <f t="shared" si="3"/>
        <v>146</v>
      </c>
      <c r="D165" s="85"/>
      <c r="E165" s="94"/>
      <c r="F165" s="95"/>
      <c r="G165" s="82"/>
      <c r="H165" s="82"/>
      <c r="I165" s="85" t="s">
        <v>30</v>
      </c>
      <c r="J165" s="82"/>
      <c r="K165" s="84"/>
    </row>
    <row r="166" spans="1:11" ht="11.25">
      <c r="A166" s="75" t="s">
        <v>329</v>
      </c>
      <c r="B166" s="52" t="s">
        <v>334</v>
      </c>
      <c r="C166" s="34">
        <f t="shared" si="3"/>
        <v>147</v>
      </c>
      <c r="D166" s="85"/>
      <c r="E166" s="94"/>
      <c r="F166" s="95"/>
      <c r="G166" s="82"/>
      <c r="H166" s="82"/>
      <c r="I166" s="85" t="s">
        <v>30</v>
      </c>
      <c r="J166" s="82"/>
      <c r="K166" s="84"/>
    </row>
    <row r="167" spans="1:20" ht="22.5">
      <c r="A167" s="75" t="s">
        <v>189</v>
      </c>
      <c r="B167" s="51" t="s">
        <v>291</v>
      </c>
      <c r="C167" s="34">
        <f>C158+1</f>
        <v>126</v>
      </c>
      <c r="D167" s="85"/>
      <c r="E167" s="100"/>
      <c r="F167" s="101"/>
      <c r="G167" s="82"/>
      <c r="H167" s="82"/>
      <c r="I167" s="85" t="s">
        <v>30</v>
      </c>
      <c r="J167" s="82"/>
      <c r="K167" s="84"/>
      <c r="T167" s="19" t="s">
        <v>196</v>
      </c>
    </row>
    <row r="168" spans="1:11" ht="11.25">
      <c r="A168" s="75" t="s">
        <v>292</v>
      </c>
      <c r="B168" s="51" t="s">
        <v>293</v>
      </c>
      <c r="C168" s="34">
        <f t="shared" si="3"/>
        <v>127</v>
      </c>
      <c r="D168" s="85"/>
      <c r="E168" s="100"/>
      <c r="F168" s="101"/>
      <c r="G168" s="82"/>
      <c r="H168" s="82"/>
      <c r="I168" s="85" t="s">
        <v>30</v>
      </c>
      <c r="J168" s="82"/>
      <c r="K168" s="84"/>
    </row>
    <row r="169" spans="1:20" ht="21">
      <c r="A169" s="76" t="s">
        <v>190</v>
      </c>
      <c r="B169" s="55" t="s">
        <v>184</v>
      </c>
      <c r="C169" s="34">
        <f>C168+1</f>
        <v>128</v>
      </c>
      <c r="D169" s="82"/>
      <c r="E169" s="105"/>
      <c r="F169" s="106"/>
      <c r="G169" s="82"/>
      <c r="H169" s="82"/>
      <c r="I169" s="85" t="s">
        <v>30</v>
      </c>
      <c r="J169" s="82"/>
      <c r="K169" s="84"/>
      <c r="T169" s="19" t="s">
        <v>197</v>
      </c>
    </row>
    <row r="170" spans="1:20" ht="21">
      <c r="A170" s="76" t="s">
        <v>191</v>
      </c>
      <c r="B170" s="55" t="s">
        <v>185</v>
      </c>
      <c r="C170" s="34">
        <f t="shared" si="3"/>
        <v>129</v>
      </c>
      <c r="D170" s="82"/>
      <c r="E170" s="105"/>
      <c r="F170" s="106"/>
      <c r="G170" s="82"/>
      <c r="H170" s="82"/>
      <c r="I170" s="85" t="s">
        <v>30</v>
      </c>
      <c r="J170" s="82"/>
      <c r="K170" s="84"/>
      <c r="T170" s="19" t="s">
        <v>197</v>
      </c>
    </row>
    <row r="171" spans="1:11" ht="15" customHeight="1">
      <c r="A171" s="76"/>
      <c r="B171" s="50" t="s">
        <v>308</v>
      </c>
      <c r="C171" s="34">
        <f t="shared" si="3"/>
        <v>130</v>
      </c>
      <c r="D171" s="83"/>
      <c r="E171" s="107"/>
      <c r="F171" s="108"/>
      <c r="G171" s="83">
        <f>G27+G136</f>
        <v>829.09</v>
      </c>
      <c r="H171" s="83">
        <f>H27+H136</f>
        <v>7384.22</v>
      </c>
      <c r="I171" s="83">
        <f>I27</f>
        <v>0</v>
      </c>
      <c r="J171" s="83">
        <f>J27+J136</f>
        <v>0</v>
      </c>
      <c r="K171" s="84"/>
    </row>
    <row r="172" spans="1:10" ht="11.25">
      <c r="A172" s="31"/>
      <c r="B172" s="15"/>
      <c r="C172" s="15"/>
      <c r="D172" s="15"/>
      <c r="E172" s="15"/>
      <c r="F172" s="15"/>
      <c r="G172" s="15"/>
      <c r="H172" s="153"/>
      <c r="I172" s="153"/>
      <c r="J172" s="15"/>
    </row>
    <row r="173" spans="1:10" ht="12.75" customHeight="1">
      <c r="A173" s="137" t="s">
        <v>16</v>
      </c>
      <c r="B173" s="139" t="s">
        <v>23</v>
      </c>
      <c r="C173" s="137" t="s">
        <v>3</v>
      </c>
      <c r="D173" s="139" t="s">
        <v>313</v>
      </c>
      <c r="E173" s="139"/>
      <c r="F173" s="139"/>
      <c r="G173" s="139"/>
      <c r="H173" s="139"/>
      <c r="I173" s="139"/>
      <c r="J173" s="139"/>
    </row>
    <row r="174" spans="1:22" ht="12.75" customHeight="1">
      <c r="A174" s="138"/>
      <c r="B174" s="140"/>
      <c r="C174" s="138"/>
      <c r="D174" s="143"/>
      <c r="E174" s="144"/>
      <c r="F174" s="145"/>
      <c r="G174" s="139" t="s">
        <v>25</v>
      </c>
      <c r="H174" s="139"/>
      <c r="I174" s="139"/>
      <c r="J174" s="139"/>
      <c r="U174" s="19" t="s">
        <v>202</v>
      </c>
      <c r="V174" s="19" t="s">
        <v>206</v>
      </c>
    </row>
    <row r="175" spans="1:10" ht="45" customHeight="1">
      <c r="A175" s="138"/>
      <c r="B175" s="140"/>
      <c r="C175" s="138"/>
      <c r="D175" s="67"/>
      <c r="E175" s="141"/>
      <c r="F175" s="142"/>
      <c r="G175" s="137" t="s">
        <v>26</v>
      </c>
      <c r="H175" s="137"/>
      <c r="I175" s="137" t="s">
        <v>27</v>
      </c>
      <c r="J175" s="137"/>
    </row>
    <row r="176" spans="1:22" ht="12" customHeight="1">
      <c r="A176" s="40" t="s">
        <v>217</v>
      </c>
      <c r="B176" s="38" t="s">
        <v>2</v>
      </c>
      <c r="C176" s="38" t="s">
        <v>4</v>
      </c>
      <c r="D176" s="37"/>
      <c r="E176" s="147"/>
      <c r="F176" s="148"/>
      <c r="G176" s="146" t="s">
        <v>220</v>
      </c>
      <c r="H176" s="146"/>
      <c r="I176" s="146" t="s">
        <v>221</v>
      </c>
      <c r="J176" s="146"/>
      <c r="M176" s="19" t="s">
        <v>192</v>
      </c>
      <c r="U176" s="19" t="s">
        <v>202</v>
      </c>
      <c r="V176" s="19" t="s">
        <v>206</v>
      </c>
    </row>
    <row r="177" spans="1:22" ht="13.5" customHeight="1">
      <c r="A177" s="72" t="s">
        <v>2</v>
      </c>
      <c r="B177" s="41" t="s">
        <v>295</v>
      </c>
      <c r="C177" s="39" t="s">
        <v>280</v>
      </c>
      <c r="D177" s="82"/>
      <c r="E177" s="105"/>
      <c r="F177" s="106"/>
      <c r="G177" s="105"/>
      <c r="H177" s="106"/>
      <c r="I177" s="149"/>
      <c r="J177" s="149"/>
      <c r="T177" s="19" t="s">
        <v>198</v>
      </c>
      <c r="U177" s="19" t="s">
        <v>202</v>
      </c>
      <c r="V177" s="19" t="s">
        <v>206</v>
      </c>
    </row>
    <row r="178" spans="1:22" ht="48">
      <c r="A178" s="72" t="s">
        <v>4</v>
      </c>
      <c r="B178" s="66" t="s">
        <v>304</v>
      </c>
      <c r="C178" s="39" t="s">
        <v>281</v>
      </c>
      <c r="D178" s="83"/>
      <c r="E178" s="107"/>
      <c r="F178" s="108"/>
      <c r="G178" s="105"/>
      <c r="H178" s="106"/>
      <c r="I178" s="149"/>
      <c r="J178" s="149"/>
      <c r="U178" s="19" t="s">
        <v>202</v>
      </c>
      <c r="V178" s="19" t="s">
        <v>206</v>
      </c>
    </row>
    <row r="179" spans="1:22" ht="12" hidden="1">
      <c r="A179" s="72"/>
      <c r="B179" s="36"/>
      <c r="C179" s="39"/>
      <c r="D179" s="82"/>
      <c r="E179" s="105"/>
      <c r="F179" s="106"/>
      <c r="G179" s="105"/>
      <c r="H179" s="106"/>
      <c r="I179" s="149"/>
      <c r="J179" s="149"/>
      <c r="T179" s="19" t="s">
        <v>198</v>
      </c>
      <c r="U179" s="19" t="s">
        <v>199</v>
      </c>
      <c r="V179" s="19" t="s">
        <v>199</v>
      </c>
    </row>
    <row r="180" spans="1:20" ht="12" hidden="1">
      <c r="A180" s="72"/>
      <c r="B180" s="56"/>
      <c r="C180" s="39"/>
      <c r="D180" s="82"/>
      <c r="E180" s="105"/>
      <c r="F180" s="106"/>
      <c r="G180" s="105"/>
      <c r="H180" s="106"/>
      <c r="I180" s="149"/>
      <c r="J180" s="149"/>
      <c r="T180" s="19" t="s">
        <v>198</v>
      </c>
    </row>
    <row r="181" spans="1:20" ht="12" hidden="1">
      <c r="A181" s="72"/>
      <c r="B181" s="56"/>
      <c r="C181" s="39"/>
      <c r="D181" s="82"/>
      <c r="E181" s="105"/>
      <c r="F181" s="106"/>
      <c r="G181" s="105"/>
      <c r="H181" s="106"/>
      <c r="I181" s="149"/>
      <c r="J181" s="149"/>
      <c r="T181" s="19" t="s">
        <v>198</v>
      </c>
    </row>
    <row r="182" spans="1:20" ht="15" customHeight="1">
      <c r="A182" s="73"/>
      <c r="B182" s="81" t="s">
        <v>308</v>
      </c>
      <c r="C182" s="32" t="s">
        <v>294</v>
      </c>
      <c r="D182" s="83"/>
      <c r="E182" s="107"/>
      <c r="F182" s="108"/>
      <c r="G182" s="151">
        <f>G177+G178</f>
        <v>0</v>
      </c>
      <c r="H182" s="151"/>
      <c r="I182" s="151">
        <f>I177+I178</f>
        <v>0</v>
      </c>
      <c r="J182" s="151"/>
      <c r="T182" s="19" t="s">
        <v>199</v>
      </c>
    </row>
    <row r="183" spans="1:10" ht="17.25" customHeight="1">
      <c r="A183" s="13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6.5" customHeight="1">
      <c r="A184" s="165" t="s">
        <v>5</v>
      </c>
      <c r="B184" s="165"/>
      <c r="D184" s="93"/>
      <c r="E184" s="93"/>
      <c r="F184" s="93"/>
      <c r="G184" s="152" t="s">
        <v>1215</v>
      </c>
      <c r="H184" s="152"/>
      <c r="I184" s="152"/>
      <c r="J184" s="152"/>
    </row>
    <row r="185" spans="1:10" ht="11.25" customHeight="1">
      <c r="A185" s="150" t="s">
        <v>317</v>
      </c>
      <c r="B185" s="150"/>
      <c r="E185" s="22"/>
      <c r="G185" s="97" t="s">
        <v>223</v>
      </c>
      <c r="H185" s="150" t="s">
        <v>318</v>
      </c>
      <c r="I185" s="150"/>
      <c r="J185" s="150"/>
    </row>
    <row r="186" spans="1:10" ht="12" customHeight="1">
      <c r="A186" s="11"/>
      <c r="B186" s="17"/>
      <c r="C186" s="20"/>
      <c r="D186" s="20"/>
      <c r="E186" s="20"/>
      <c r="F186" s="20"/>
      <c r="G186" s="20"/>
      <c r="H186" s="21"/>
      <c r="I186" s="166"/>
      <c r="J186" s="166"/>
    </row>
    <row r="187" spans="1:10" ht="16.5" customHeight="1">
      <c r="A187" s="165" t="s">
        <v>6</v>
      </c>
      <c r="B187" s="165"/>
      <c r="D187" s="93"/>
      <c r="E187" s="93"/>
      <c r="F187" s="93"/>
      <c r="G187" s="152" t="str">
        <f>IstaigosFinansininkas</f>
        <v>Daiva Sabulienė</v>
      </c>
      <c r="H187" s="152"/>
      <c r="I187" s="152"/>
      <c r="J187" s="152"/>
    </row>
    <row r="188" spans="1:10" ht="10.5">
      <c r="A188" s="150" t="s">
        <v>319</v>
      </c>
      <c r="B188" s="150"/>
      <c r="E188" s="22"/>
      <c r="G188" s="97" t="s">
        <v>223</v>
      </c>
      <c r="H188" s="150" t="s">
        <v>222</v>
      </c>
      <c r="I188" s="150"/>
      <c r="J188" s="150"/>
    </row>
    <row r="189" ht="10.5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</sheetData>
  <sheetProtection password="EF5F" sheet="1" objects="1" scenarios="1"/>
  <mergeCells count="206">
    <mergeCell ref="E36:F36"/>
    <mergeCell ref="E37:F37"/>
    <mergeCell ref="A184:B184"/>
    <mergeCell ref="A187:B187"/>
    <mergeCell ref="A188:B188"/>
    <mergeCell ref="G187:J187"/>
    <mergeCell ref="H188:J188"/>
    <mergeCell ref="A185:B185"/>
    <mergeCell ref="I186:J186"/>
    <mergeCell ref="E157:F15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E156:F156"/>
    <mergeCell ref="E46:F46"/>
    <mergeCell ref="E47:F47"/>
    <mergeCell ref="E48:F48"/>
    <mergeCell ref="E49:F49"/>
    <mergeCell ref="E169:F169"/>
    <mergeCell ref="E58:F58"/>
    <mergeCell ref="E52:F52"/>
    <mergeCell ref="E56:F56"/>
    <mergeCell ref="E57:F57"/>
    <mergeCell ref="E170:F170"/>
    <mergeCell ref="E153:F153"/>
    <mergeCell ref="E40:F40"/>
    <mergeCell ref="E167:F167"/>
    <mergeCell ref="E41:F41"/>
    <mergeCell ref="E42:F42"/>
    <mergeCell ref="E43:F43"/>
    <mergeCell ref="E44:F44"/>
    <mergeCell ref="E45:F45"/>
    <mergeCell ref="E55:F55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66:F66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121:F121"/>
    <mergeCell ref="E117:F117"/>
    <mergeCell ref="E111:F111"/>
    <mergeCell ref="E112:F112"/>
    <mergeCell ref="E119:F119"/>
    <mergeCell ref="E114:F114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H172:I172"/>
    <mergeCell ref="E141:F141"/>
    <mergeCell ref="E142:F142"/>
    <mergeCell ref="E143:F143"/>
    <mergeCell ref="E144:F144"/>
    <mergeCell ref="E168:F168"/>
    <mergeCell ref="E150:F150"/>
    <mergeCell ref="E171:F171"/>
    <mergeCell ref="E146:F146"/>
    <mergeCell ref="E147:F147"/>
    <mergeCell ref="I180:J180"/>
    <mergeCell ref="G181:H181"/>
    <mergeCell ref="I181:J181"/>
    <mergeCell ref="G178:H178"/>
    <mergeCell ref="G179:H179"/>
    <mergeCell ref="I178:J178"/>
    <mergeCell ref="I179:J179"/>
    <mergeCell ref="E180:F180"/>
    <mergeCell ref="E181:F181"/>
    <mergeCell ref="E178:F178"/>
    <mergeCell ref="E179:F179"/>
    <mergeCell ref="E182:F182"/>
    <mergeCell ref="H185:J185"/>
    <mergeCell ref="G182:H182"/>
    <mergeCell ref="I182:J182"/>
    <mergeCell ref="G184:J184"/>
    <mergeCell ref="G180:H180"/>
    <mergeCell ref="G176:H176"/>
    <mergeCell ref="I176:J176"/>
    <mergeCell ref="E176:F176"/>
    <mergeCell ref="E177:F177"/>
    <mergeCell ref="I177:J177"/>
    <mergeCell ref="G177:H177"/>
    <mergeCell ref="A173:A175"/>
    <mergeCell ref="B173:B175"/>
    <mergeCell ref="C173:C175"/>
    <mergeCell ref="D173:J173"/>
    <mergeCell ref="G174:J174"/>
    <mergeCell ref="G175:H175"/>
    <mergeCell ref="E175:F175"/>
    <mergeCell ref="D174:F174"/>
    <mergeCell ref="I175:J175"/>
    <mergeCell ref="H24:H25"/>
    <mergeCell ref="H23:J23"/>
    <mergeCell ref="E26:F26"/>
    <mergeCell ref="I17:J17"/>
    <mergeCell ref="I18:J18"/>
    <mergeCell ref="G23:G25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145:F145"/>
    <mergeCell ref="E139:F139"/>
    <mergeCell ref="E140:F140"/>
    <mergeCell ref="E135:F135"/>
    <mergeCell ref="E138:F138"/>
    <mergeCell ref="E137:F137"/>
    <mergeCell ref="E136:F136"/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472440944881889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f240810e</oddHeader>
  </headerFooter>
  <rowBreaks count="4" manualBreakCount="4">
    <brk id="50" max="9" man="1"/>
    <brk id="93" max="9" man="1"/>
    <brk id="125" max="9" man="1"/>
    <brk id="169" max="9" man="1"/>
  </rowBreaks>
  <ignoredErrors>
    <ignoredError sqref="C177:C178 C18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1290</v>
      </c>
    </row>
    <row r="2" spans="1:3" ht="10.5">
      <c r="A2" s="68" t="s">
        <v>276</v>
      </c>
      <c r="B2" t="s">
        <v>214</v>
      </c>
      <c r="C2" t="s">
        <v>215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207</v>
      </c>
    </row>
    <row r="4" ht="12.75" customHeight="1">
      <c r="B4" s="27" t="s">
        <v>209</v>
      </c>
    </row>
    <row r="5" ht="12.75" customHeight="1">
      <c r="B5" s="27" t="s">
        <v>210</v>
      </c>
    </row>
    <row r="6" ht="12.75" customHeight="1">
      <c r="B6" s="27" t="s">
        <v>211</v>
      </c>
    </row>
    <row r="7" ht="12.75">
      <c r="B7" s="28"/>
    </row>
    <row r="8" ht="18">
      <c r="B8" s="26" t="s">
        <v>208</v>
      </c>
    </row>
    <row r="9" ht="12.75">
      <c r="B9" s="27" t="s">
        <v>212</v>
      </c>
    </row>
    <row r="10" ht="12.75">
      <c r="B10" s="27" t="s">
        <v>213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1213</v>
      </c>
    </row>
    <row r="3" spans="1:2" ht="16.5" customHeight="1">
      <c r="A3" s="3" t="s">
        <v>10</v>
      </c>
      <c r="B3" s="2" t="s">
        <v>1214</v>
      </c>
    </row>
    <row r="4" spans="1:2" ht="16.5" customHeight="1">
      <c r="A4" s="3" t="s">
        <v>5</v>
      </c>
      <c r="B4" s="2" t="s">
        <v>1215</v>
      </c>
    </row>
    <row r="5" spans="1:2" ht="16.5" customHeight="1">
      <c r="A5" s="3" t="s">
        <v>6</v>
      </c>
      <c r="B5" s="2" t="s">
        <v>1216</v>
      </c>
    </row>
    <row r="6" spans="1:2" ht="16.5" customHeight="1">
      <c r="A6" s="3" t="s">
        <v>11</v>
      </c>
      <c r="B6" s="2" t="s">
        <v>1217</v>
      </c>
    </row>
    <row r="7" spans="1:2" ht="16.5" customHeight="1">
      <c r="A7" s="3" t="s">
        <v>12</v>
      </c>
      <c r="B7" s="2" t="s">
        <v>1218</v>
      </c>
    </row>
    <row r="8" spans="1:2" ht="16.5" customHeight="1">
      <c r="A8" s="3" t="s">
        <v>13</v>
      </c>
      <c r="B8" s="2" t="s">
        <v>1219</v>
      </c>
    </row>
    <row r="9" spans="1:2" ht="16.5" customHeight="1">
      <c r="A9" s="3" t="s">
        <v>14</v>
      </c>
      <c r="B9" s="2" t="s">
        <v>1220</v>
      </c>
    </row>
    <row r="10" spans="1:2" ht="16.5" customHeight="1">
      <c r="A10" s="3" t="s">
        <v>22</v>
      </c>
      <c r="B10" s="5" t="s">
        <v>1221</v>
      </c>
    </row>
    <row r="11" spans="1:2" ht="16.5" customHeight="1">
      <c r="A11" s="3" t="s">
        <v>32</v>
      </c>
      <c r="B11" s="5" t="s">
        <v>1222</v>
      </c>
    </row>
    <row r="12" spans="1:2" ht="16.5" customHeight="1">
      <c r="A12" s="3" t="s">
        <v>193</v>
      </c>
      <c r="B12" s="5" t="s">
        <v>1223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31</v>
      </c>
      <c r="B1" s="2" t="s">
        <v>1224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1225</v>
      </c>
      <c r="B2" s="2" t="s">
        <v>1226</v>
      </c>
    </row>
    <row r="3" spans="1:2" ht="10.5">
      <c r="A3" s="2" t="s">
        <v>1227</v>
      </c>
      <c r="B3" s="2" t="s">
        <v>1228</v>
      </c>
    </row>
    <row r="4" spans="1:2" ht="10.5">
      <c r="A4" s="2" t="s">
        <v>1229</v>
      </c>
      <c r="B4" s="2" t="s">
        <v>1230</v>
      </c>
    </row>
    <row r="5" spans="1:2" ht="10.5">
      <c r="A5" s="2" t="s">
        <v>1231</v>
      </c>
      <c r="B5" s="2" t="s">
        <v>1232</v>
      </c>
    </row>
    <row r="6" spans="1:2" ht="10.5">
      <c r="A6" s="2" t="s">
        <v>1233</v>
      </c>
      <c r="B6" s="2" t="s">
        <v>1234</v>
      </c>
    </row>
    <row r="7" spans="1:2" ht="10.5">
      <c r="A7" s="2" t="s">
        <v>1235</v>
      </c>
      <c r="B7" s="2" t="s">
        <v>1236</v>
      </c>
    </row>
    <row r="8" spans="1:2" ht="10.5">
      <c r="A8" s="2" t="s">
        <v>1237</v>
      </c>
      <c r="B8" s="2" t="s">
        <v>1238</v>
      </c>
    </row>
    <row r="9" spans="1:2" ht="10.5">
      <c r="A9" s="2" t="s">
        <v>1239</v>
      </c>
      <c r="B9" s="2" t="s">
        <v>1240</v>
      </c>
    </row>
    <row r="10" spans="1:2" ht="10.5">
      <c r="A10" s="2" t="s">
        <v>1241</v>
      </c>
      <c r="B10" s="2" t="s">
        <v>1242</v>
      </c>
    </row>
    <row r="11" spans="1:2" ht="10.5">
      <c r="A11" s="2" t="s">
        <v>1243</v>
      </c>
      <c r="B11" s="2" t="s">
        <v>1244</v>
      </c>
    </row>
    <row r="12" spans="1:2" ht="10.5">
      <c r="A12" s="2" t="s">
        <v>1245</v>
      </c>
      <c r="B12" s="2" t="s">
        <v>1246</v>
      </c>
    </row>
    <row r="13" spans="1:2" ht="10.5">
      <c r="A13" s="2" t="s">
        <v>1247</v>
      </c>
      <c r="B13" s="2" t="s">
        <v>1248</v>
      </c>
    </row>
    <row r="14" spans="1:2" ht="10.5">
      <c r="A14" s="2" t="s">
        <v>1249</v>
      </c>
      <c r="B14" s="2" t="s">
        <v>302</v>
      </c>
    </row>
    <row r="15" spans="1:2" ht="10.5">
      <c r="A15" s="2" t="s">
        <v>1250</v>
      </c>
      <c r="B15" s="2" t="s">
        <v>1251</v>
      </c>
    </row>
    <row r="16" spans="1:2" ht="10.5">
      <c r="A16" s="2" t="s">
        <v>1252</v>
      </c>
      <c r="B16" s="2" t="s">
        <v>1252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31</v>
      </c>
      <c r="B1" s="2" t="s">
        <v>1224</v>
      </c>
      <c r="C1" s="7"/>
      <c r="D1" s="7"/>
    </row>
    <row r="2" spans="1:2" ht="10.5">
      <c r="A2" s="2" t="s">
        <v>1254</v>
      </c>
      <c r="B2" s="2" t="s">
        <v>1255</v>
      </c>
    </row>
    <row r="3" spans="1:2" ht="10.5">
      <c r="A3" s="2" t="s">
        <v>1256</v>
      </c>
      <c r="B3" s="2" t="s">
        <v>1257</v>
      </c>
    </row>
    <row r="4" spans="1:2" ht="10.5">
      <c r="A4" s="2" t="s">
        <v>1258</v>
      </c>
      <c r="B4" s="2" t="s">
        <v>1259</v>
      </c>
    </row>
    <row r="5" spans="1:2" ht="10.5">
      <c r="A5" s="2" t="s">
        <v>1260</v>
      </c>
      <c r="B5" s="2" t="s">
        <v>1261</v>
      </c>
    </row>
    <row r="6" spans="1:2" ht="10.5">
      <c r="A6" s="2" t="s">
        <v>1252</v>
      </c>
      <c r="B6" s="2" t="s">
        <v>1252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  <row r="31" spans="1:2" ht="10.5">
      <c r="A31" s="2" t="s">
        <v>1253</v>
      </c>
      <c r="B31" s="2" t="s">
        <v>1253</v>
      </c>
    </row>
    <row r="32" spans="1:2" ht="10.5">
      <c r="A32" s="2" t="s">
        <v>1253</v>
      </c>
      <c r="B32" s="2" t="s">
        <v>1253</v>
      </c>
    </row>
    <row r="33" spans="1:2" ht="10.5">
      <c r="A33" s="2" t="s">
        <v>1253</v>
      </c>
      <c r="B33" s="2" t="s">
        <v>1253</v>
      </c>
    </row>
    <row r="34" spans="1:2" ht="10.5">
      <c r="A34" s="2" t="s">
        <v>1253</v>
      </c>
      <c r="B34" s="2" t="s">
        <v>1253</v>
      </c>
    </row>
    <row r="35" spans="1:2" ht="10.5">
      <c r="A35" s="2" t="s">
        <v>1253</v>
      </c>
      <c r="B35" s="2" t="s">
        <v>1253</v>
      </c>
    </row>
    <row r="36" spans="1:2" ht="10.5">
      <c r="A36" s="2" t="s">
        <v>1253</v>
      </c>
      <c r="B36" s="2" t="s">
        <v>1253</v>
      </c>
    </row>
    <row r="37" spans="1:2" ht="10.5">
      <c r="A37" s="2" t="s">
        <v>1253</v>
      </c>
      <c r="B37" s="2" t="s">
        <v>1253</v>
      </c>
    </row>
    <row r="38" spans="1:2" ht="10.5">
      <c r="A38" s="2" t="s">
        <v>1253</v>
      </c>
      <c r="B38" s="2" t="s">
        <v>1253</v>
      </c>
    </row>
    <row r="39" spans="1:2" ht="10.5">
      <c r="A39" s="2" t="s">
        <v>1253</v>
      </c>
      <c r="B39" s="2" t="s">
        <v>1253</v>
      </c>
    </row>
    <row r="40" spans="1:2" ht="10.5">
      <c r="A40" s="2" t="s">
        <v>1253</v>
      </c>
      <c r="B40" s="2" t="s">
        <v>1253</v>
      </c>
    </row>
    <row r="41" spans="1:2" ht="10.5">
      <c r="A41" s="2" t="s">
        <v>1253</v>
      </c>
      <c r="B41" s="2" t="s">
        <v>1253</v>
      </c>
    </row>
    <row r="42" spans="1:2" ht="10.5">
      <c r="A42" s="2" t="s">
        <v>1253</v>
      </c>
      <c r="B42" s="2" t="s">
        <v>1253</v>
      </c>
    </row>
    <row r="43" spans="1:2" ht="10.5">
      <c r="A43" s="2" t="s">
        <v>1253</v>
      </c>
      <c r="B43" s="2" t="s">
        <v>1253</v>
      </c>
    </row>
    <row r="44" spans="1:2" ht="10.5">
      <c r="A44" s="2" t="s">
        <v>1253</v>
      </c>
      <c r="B44" s="2" t="s">
        <v>1253</v>
      </c>
    </row>
    <row r="45" spans="1:2" ht="10.5">
      <c r="A45" s="2" t="s">
        <v>1253</v>
      </c>
      <c r="B45" s="2" t="s">
        <v>1253</v>
      </c>
    </row>
    <row r="46" spans="1:2" ht="10.5">
      <c r="A46" s="2" t="s">
        <v>1253</v>
      </c>
      <c r="B46" s="2" t="s">
        <v>1253</v>
      </c>
    </row>
    <row r="47" spans="1:2" ht="10.5">
      <c r="A47" s="2" t="s">
        <v>1253</v>
      </c>
      <c r="B47" s="2" t="s">
        <v>1253</v>
      </c>
    </row>
    <row r="48" spans="1:2" ht="10.5">
      <c r="A48" s="2" t="s">
        <v>1253</v>
      </c>
      <c r="B48" s="2" t="s">
        <v>1253</v>
      </c>
    </row>
    <row r="49" spans="1:2" ht="10.5">
      <c r="A49" s="2" t="s">
        <v>1253</v>
      </c>
      <c r="B49" s="2" t="s">
        <v>1253</v>
      </c>
    </row>
    <row r="50" spans="1:2" ht="10.5">
      <c r="A50" s="2" t="s">
        <v>1253</v>
      </c>
      <c r="B50" s="2" t="s">
        <v>1253</v>
      </c>
    </row>
    <row r="51" spans="1:2" ht="10.5">
      <c r="A51" s="2" t="s">
        <v>1253</v>
      </c>
      <c r="B51" s="2" t="s">
        <v>1253</v>
      </c>
    </row>
    <row r="52" spans="1:2" ht="10.5">
      <c r="A52" s="2" t="s">
        <v>1253</v>
      </c>
      <c r="B52" s="2" t="s">
        <v>1253</v>
      </c>
    </row>
    <row r="53" spans="1:2" ht="10.5">
      <c r="A53" s="2" t="s">
        <v>1253</v>
      </c>
      <c r="B53" s="2" t="s">
        <v>1253</v>
      </c>
    </row>
    <row r="54" spans="1:2" ht="10.5">
      <c r="A54" s="2" t="s">
        <v>1253</v>
      </c>
      <c r="B54" s="2" t="s">
        <v>1253</v>
      </c>
    </row>
    <row r="55" spans="1:2" ht="10.5">
      <c r="A55" s="2" t="s">
        <v>1253</v>
      </c>
      <c r="B55" s="2" t="s">
        <v>1253</v>
      </c>
    </row>
    <row r="56" spans="1:2" ht="10.5">
      <c r="A56" s="2" t="s">
        <v>1253</v>
      </c>
      <c r="B56" s="2" t="s">
        <v>1253</v>
      </c>
    </row>
    <row r="57" spans="1:2" ht="10.5">
      <c r="A57" s="2" t="s">
        <v>1253</v>
      </c>
      <c r="B57" s="2" t="s">
        <v>1253</v>
      </c>
    </row>
    <row r="58" spans="1:2" ht="10.5">
      <c r="A58" s="2" t="s">
        <v>1253</v>
      </c>
      <c r="B58" s="2" t="s">
        <v>1253</v>
      </c>
    </row>
    <row r="59" spans="1:2" ht="10.5">
      <c r="A59" s="2" t="s">
        <v>1253</v>
      </c>
      <c r="B59" s="2" t="s">
        <v>1253</v>
      </c>
    </row>
    <row r="60" spans="1:2" ht="10.5">
      <c r="A60" s="2" t="s">
        <v>1253</v>
      </c>
      <c r="B60" s="2" t="s">
        <v>1253</v>
      </c>
    </row>
    <row r="61" spans="1:2" ht="10.5">
      <c r="A61" s="2" t="s">
        <v>1253</v>
      </c>
      <c r="B61" s="2" t="s">
        <v>1253</v>
      </c>
    </row>
    <row r="62" spans="1:2" ht="10.5">
      <c r="A62" s="2" t="s">
        <v>1253</v>
      </c>
      <c r="B62" s="2" t="s">
        <v>1253</v>
      </c>
    </row>
    <row r="63" spans="1:2" ht="10.5">
      <c r="A63" s="2" t="s">
        <v>1253</v>
      </c>
      <c r="B63" s="2" t="s">
        <v>1253</v>
      </c>
    </row>
    <row r="64" spans="1:2" ht="10.5">
      <c r="A64" s="2" t="s">
        <v>1253</v>
      </c>
      <c r="B64" s="2" t="s">
        <v>1253</v>
      </c>
    </row>
    <row r="65" spans="1:2" ht="10.5">
      <c r="A65" s="2" t="s">
        <v>1253</v>
      </c>
      <c r="B65" s="2" t="s">
        <v>1253</v>
      </c>
    </row>
    <row r="66" spans="1:2" ht="10.5">
      <c r="A66" s="2" t="s">
        <v>1253</v>
      </c>
      <c r="B66" s="2" t="s">
        <v>1253</v>
      </c>
    </row>
    <row r="67" spans="1:2" ht="10.5">
      <c r="A67" s="2" t="s">
        <v>1253</v>
      </c>
      <c r="B67" s="2" t="s">
        <v>1253</v>
      </c>
    </row>
    <row r="68" spans="1:2" ht="10.5">
      <c r="A68" s="2" t="s">
        <v>1253</v>
      </c>
      <c r="B68" s="2" t="s">
        <v>1253</v>
      </c>
    </row>
    <row r="69" spans="1:2" ht="10.5">
      <c r="A69" s="2" t="s">
        <v>1253</v>
      </c>
      <c r="B69" s="2" t="s">
        <v>1253</v>
      </c>
    </row>
    <row r="70" spans="1:2" ht="10.5">
      <c r="A70" s="2" t="s">
        <v>1253</v>
      </c>
      <c r="B70" s="2" t="s">
        <v>1253</v>
      </c>
    </row>
    <row r="71" spans="1:2" ht="10.5">
      <c r="A71" s="2" t="s">
        <v>1253</v>
      </c>
      <c r="B71" s="2" t="s">
        <v>1253</v>
      </c>
    </row>
    <row r="72" spans="1:2" ht="10.5">
      <c r="A72" s="2" t="s">
        <v>1253</v>
      </c>
      <c r="B72" s="2" t="s">
        <v>1253</v>
      </c>
    </row>
    <row r="73" spans="1:2" ht="10.5">
      <c r="A73" s="2" t="s">
        <v>1253</v>
      </c>
      <c r="B73" s="2" t="s">
        <v>1253</v>
      </c>
    </row>
    <row r="74" spans="1:2" ht="10.5">
      <c r="A74" s="2" t="s">
        <v>1253</v>
      </c>
      <c r="B74" s="2" t="s">
        <v>1253</v>
      </c>
    </row>
    <row r="75" spans="1:2" ht="10.5">
      <c r="A75" s="2" t="s">
        <v>1253</v>
      </c>
      <c r="B75" s="2" t="s">
        <v>1253</v>
      </c>
    </row>
    <row r="76" spans="1:2" ht="10.5">
      <c r="A76" s="2" t="s">
        <v>1253</v>
      </c>
      <c r="B76" s="2" t="s">
        <v>1253</v>
      </c>
    </row>
    <row r="77" spans="1:2" ht="10.5">
      <c r="A77" s="2" t="s">
        <v>1253</v>
      </c>
      <c r="B77" s="2" t="s">
        <v>1253</v>
      </c>
    </row>
    <row r="78" spans="1:2" ht="10.5">
      <c r="A78" s="2" t="s">
        <v>1253</v>
      </c>
      <c r="B78" s="2" t="s">
        <v>1253</v>
      </c>
    </row>
    <row r="79" spans="1:2" ht="10.5">
      <c r="A79" s="2" t="s">
        <v>1253</v>
      </c>
      <c r="B79" s="2" t="s">
        <v>1253</v>
      </c>
    </row>
    <row r="80" spans="1:2" ht="10.5">
      <c r="A80" s="2" t="s">
        <v>1253</v>
      </c>
      <c r="B80" s="2" t="s">
        <v>1253</v>
      </c>
    </row>
    <row r="81" spans="1:2" ht="10.5">
      <c r="A81" s="2" t="s">
        <v>1253</v>
      </c>
      <c r="B81" s="2" t="s">
        <v>1253</v>
      </c>
    </row>
    <row r="82" spans="1:2" ht="10.5">
      <c r="A82" s="2" t="s">
        <v>1253</v>
      </c>
      <c r="B82" s="2" t="s">
        <v>1253</v>
      </c>
    </row>
    <row r="83" spans="1:2" ht="10.5">
      <c r="A83" s="2" t="s">
        <v>1253</v>
      </c>
      <c r="B83" s="2" t="s">
        <v>1253</v>
      </c>
    </row>
    <row r="84" spans="1:2" ht="10.5">
      <c r="A84" s="2" t="s">
        <v>1253</v>
      </c>
      <c r="B84" s="2" t="s">
        <v>1253</v>
      </c>
    </row>
    <row r="85" spans="1:2" ht="10.5">
      <c r="A85" s="2" t="s">
        <v>1253</v>
      </c>
      <c r="B85" s="2" t="s">
        <v>1253</v>
      </c>
    </row>
    <row r="86" spans="1:2" ht="10.5">
      <c r="A86" s="2" t="s">
        <v>1253</v>
      </c>
      <c r="B86" s="2" t="s">
        <v>1253</v>
      </c>
    </row>
    <row r="87" spans="1:2" ht="10.5">
      <c r="A87" s="2" t="s">
        <v>1253</v>
      </c>
      <c r="B87" s="2" t="s">
        <v>1253</v>
      </c>
    </row>
    <row r="88" spans="1:2" ht="10.5">
      <c r="A88" s="2" t="s">
        <v>1253</v>
      </c>
      <c r="B88" s="2" t="s">
        <v>1253</v>
      </c>
    </row>
    <row r="89" spans="1:2" ht="10.5">
      <c r="A89" s="2" t="s">
        <v>1253</v>
      </c>
      <c r="B89" s="2" t="s">
        <v>1253</v>
      </c>
    </row>
    <row r="90" spans="1:2" ht="10.5">
      <c r="A90" s="2" t="s">
        <v>1253</v>
      </c>
      <c r="B90" s="2" t="s">
        <v>1253</v>
      </c>
    </row>
    <row r="91" spans="1:2" ht="10.5">
      <c r="A91" s="2" t="s">
        <v>1253</v>
      </c>
      <c r="B91" s="2" t="s">
        <v>1253</v>
      </c>
    </row>
    <row r="92" spans="1:2" ht="10.5">
      <c r="A92" s="2" t="s">
        <v>1253</v>
      </c>
      <c r="B92" s="2" t="s">
        <v>1253</v>
      </c>
    </row>
    <row r="93" spans="1:2" ht="10.5">
      <c r="A93" s="2" t="s">
        <v>1253</v>
      </c>
      <c r="B93" s="2" t="s">
        <v>1253</v>
      </c>
    </row>
    <row r="94" spans="1:2" ht="10.5">
      <c r="A94" s="2" t="s">
        <v>1253</v>
      </c>
      <c r="B94" s="2" t="s">
        <v>1253</v>
      </c>
    </row>
    <row r="95" spans="1:2" ht="10.5">
      <c r="A95" s="2" t="s">
        <v>1253</v>
      </c>
      <c r="B95" s="2" t="s">
        <v>1253</v>
      </c>
    </row>
    <row r="96" spans="1:2" ht="10.5">
      <c r="A96" s="2" t="s">
        <v>1253</v>
      </c>
      <c r="B96" s="2" t="s">
        <v>1253</v>
      </c>
    </row>
    <row r="97" spans="1:2" ht="10.5">
      <c r="A97" s="2" t="s">
        <v>1253</v>
      </c>
      <c r="B97" s="2" t="s">
        <v>1253</v>
      </c>
    </row>
    <row r="98" spans="1:2" ht="10.5">
      <c r="A98" s="2" t="s">
        <v>1253</v>
      </c>
      <c r="B98" s="2" t="s">
        <v>1253</v>
      </c>
    </row>
    <row r="99" spans="1:2" ht="10.5">
      <c r="A99" s="2" t="s">
        <v>1253</v>
      </c>
      <c r="B99" s="2" t="s">
        <v>1253</v>
      </c>
    </row>
    <row r="100" spans="1:2" ht="10.5">
      <c r="A100" s="2" t="s">
        <v>1253</v>
      </c>
      <c r="B100" s="2" t="s">
        <v>1253</v>
      </c>
    </row>
    <row r="101" spans="1:2" ht="10.5">
      <c r="A101" s="2" t="s">
        <v>1253</v>
      </c>
      <c r="B101" s="2" t="s">
        <v>1253</v>
      </c>
    </row>
    <row r="102" spans="1:2" ht="10.5">
      <c r="A102" s="2" t="s">
        <v>1253</v>
      </c>
      <c r="B102" s="2" t="s">
        <v>1253</v>
      </c>
    </row>
    <row r="103" spans="1:2" ht="10.5">
      <c r="A103" s="2" t="s">
        <v>1253</v>
      </c>
      <c r="B103" s="2" t="s">
        <v>1253</v>
      </c>
    </row>
    <row r="104" spans="1:2" ht="10.5">
      <c r="A104" s="2" t="s">
        <v>1253</v>
      </c>
      <c r="B104" s="2" t="s">
        <v>1253</v>
      </c>
    </row>
    <row r="105" spans="1:2" ht="10.5">
      <c r="A105" s="2" t="s">
        <v>1253</v>
      </c>
      <c r="B105" s="2" t="s">
        <v>1253</v>
      </c>
    </row>
    <row r="106" spans="1:2" ht="10.5">
      <c r="A106" s="2" t="s">
        <v>1253</v>
      </c>
      <c r="B106" s="2" t="s">
        <v>1253</v>
      </c>
    </row>
    <row r="107" spans="1:2" ht="10.5">
      <c r="A107" s="2" t="s">
        <v>1253</v>
      </c>
      <c r="B107" s="2" t="s">
        <v>1253</v>
      </c>
    </row>
    <row r="108" spans="1:2" ht="10.5">
      <c r="A108" s="2" t="s">
        <v>1253</v>
      </c>
      <c r="B108" s="2" t="s">
        <v>1253</v>
      </c>
    </row>
    <row r="109" spans="1:2" ht="10.5">
      <c r="A109" s="2" t="s">
        <v>1253</v>
      </c>
      <c r="B109" s="2" t="s">
        <v>1253</v>
      </c>
    </row>
    <row r="110" spans="1:2" ht="10.5">
      <c r="A110" s="2" t="s">
        <v>1253</v>
      </c>
      <c r="B110" s="2" t="s">
        <v>1253</v>
      </c>
    </row>
    <row r="111" spans="1:2" ht="10.5">
      <c r="A111" s="2" t="s">
        <v>1253</v>
      </c>
      <c r="B111" s="2" t="s">
        <v>1253</v>
      </c>
    </row>
    <row r="112" spans="1:2" ht="10.5">
      <c r="A112" s="2" t="s">
        <v>1253</v>
      </c>
      <c r="B112" s="2" t="s">
        <v>1253</v>
      </c>
    </row>
    <row r="113" spans="1:2" ht="10.5">
      <c r="A113" s="2" t="s">
        <v>1253</v>
      </c>
      <c r="B113" s="2" t="s">
        <v>1253</v>
      </c>
    </row>
    <row r="114" spans="1:2" ht="10.5">
      <c r="A114" s="2" t="s">
        <v>1253</v>
      </c>
      <c r="B114" s="2" t="s">
        <v>1253</v>
      </c>
    </row>
    <row r="115" spans="1:2" ht="10.5">
      <c r="A115" s="2" t="s">
        <v>1253</v>
      </c>
      <c r="B115" s="2" t="s">
        <v>1253</v>
      </c>
    </row>
    <row r="116" spans="1:2" ht="10.5">
      <c r="A116" s="2" t="s">
        <v>1253</v>
      </c>
      <c r="B116" s="2" t="s">
        <v>1253</v>
      </c>
    </row>
    <row r="117" spans="1:2" ht="10.5">
      <c r="A117" s="2" t="s">
        <v>1253</v>
      </c>
      <c r="B117" s="2" t="s">
        <v>1253</v>
      </c>
    </row>
    <row r="118" spans="1:2" ht="10.5">
      <c r="A118" s="2" t="s">
        <v>1253</v>
      </c>
      <c r="B118" s="2" t="s">
        <v>1253</v>
      </c>
    </row>
    <row r="119" spans="1:2" ht="10.5">
      <c r="A119" s="2" t="s">
        <v>1253</v>
      </c>
      <c r="B119" s="2" t="s">
        <v>1253</v>
      </c>
    </row>
    <row r="120" spans="1:2" ht="10.5">
      <c r="A120" s="2" t="s">
        <v>1253</v>
      </c>
      <c r="B120" s="2" t="s">
        <v>1253</v>
      </c>
    </row>
    <row r="121" spans="1:2" ht="10.5">
      <c r="A121" s="2" t="s">
        <v>1253</v>
      </c>
      <c r="B121" s="2" t="s">
        <v>1253</v>
      </c>
    </row>
    <row r="122" spans="1:2" ht="10.5">
      <c r="A122" s="2" t="s">
        <v>1253</v>
      </c>
      <c r="B122" s="2" t="s">
        <v>1253</v>
      </c>
    </row>
    <row r="123" spans="1:2" ht="10.5">
      <c r="A123" s="2" t="s">
        <v>1253</v>
      </c>
      <c r="B123" s="2" t="s">
        <v>1253</v>
      </c>
    </row>
    <row r="124" spans="1:2" ht="10.5">
      <c r="A124" s="2" t="s">
        <v>1253</v>
      </c>
      <c r="B124" s="2" t="s">
        <v>1253</v>
      </c>
    </row>
    <row r="125" spans="1:2" ht="10.5">
      <c r="A125" s="2" t="s">
        <v>1253</v>
      </c>
      <c r="B125" s="2" t="s">
        <v>1253</v>
      </c>
    </row>
    <row r="126" spans="1:2" ht="10.5">
      <c r="A126" s="2" t="s">
        <v>1253</v>
      </c>
      <c r="B126" s="2" t="s">
        <v>1253</v>
      </c>
    </row>
    <row r="127" spans="1:2" ht="10.5">
      <c r="A127" s="2" t="s">
        <v>1253</v>
      </c>
      <c r="B127" s="2" t="s">
        <v>1253</v>
      </c>
    </row>
    <row r="128" spans="1:2" ht="10.5">
      <c r="A128" s="2" t="s">
        <v>1253</v>
      </c>
      <c r="B128" s="2" t="s">
        <v>1253</v>
      </c>
    </row>
    <row r="129" spans="1:2" ht="10.5">
      <c r="A129" s="2" t="s">
        <v>1253</v>
      </c>
      <c r="B129" s="2" t="s">
        <v>1253</v>
      </c>
    </row>
    <row r="130" spans="1:2" ht="10.5">
      <c r="A130" s="2" t="s">
        <v>1253</v>
      </c>
      <c r="B130" s="2" t="s">
        <v>1253</v>
      </c>
    </row>
    <row r="131" spans="1:2" ht="10.5">
      <c r="A131" s="2" t="s">
        <v>1253</v>
      </c>
      <c r="B131" s="2" t="s">
        <v>1253</v>
      </c>
    </row>
    <row r="132" spans="1:2" ht="10.5">
      <c r="A132" s="2" t="s">
        <v>1253</v>
      </c>
      <c r="B132" s="2" t="s">
        <v>1253</v>
      </c>
    </row>
    <row r="133" spans="1:2" ht="10.5">
      <c r="A133" s="2" t="s">
        <v>1253</v>
      </c>
      <c r="B133" s="2" t="s">
        <v>1253</v>
      </c>
    </row>
    <row r="134" spans="1:2" ht="10.5">
      <c r="A134" s="2" t="s">
        <v>1253</v>
      </c>
      <c r="B134" s="2" t="s">
        <v>1253</v>
      </c>
    </row>
    <row r="135" spans="1:2" ht="10.5">
      <c r="A135" s="2" t="s">
        <v>1253</v>
      </c>
      <c r="B135" s="2" t="s">
        <v>1253</v>
      </c>
    </row>
    <row r="136" spans="1:2" ht="10.5">
      <c r="A136" s="2" t="s">
        <v>1253</v>
      </c>
      <c r="B136" s="2" t="s">
        <v>1253</v>
      </c>
    </row>
    <row r="137" spans="1:2" ht="10.5">
      <c r="A137" s="2" t="s">
        <v>1253</v>
      </c>
      <c r="B137" s="2" t="s">
        <v>1253</v>
      </c>
    </row>
    <row r="138" spans="1:2" ht="10.5">
      <c r="A138" s="2" t="s">
        <v>1253</v>
      </c>
      <c r="B138" s="2" t="s">
        <v>1253</v>
      </c>
    </row>
    <row r="139" spans="1:2" ht="10.5">
      <c r="A139" s="2" t="s">
        <v>1253</v>
      </c>
      <c r="B139" s="2" t="s">
        <v>1253</v>
      </c>
    </row>
    <row r="140" spans="1:2" ht="10.5">
      <c r="A140" s="2" t="s">
        <v>1253</v>
      </c>
      <c r="B140" s="2" t="s">
        <v>1253</v>
      </c>
    </row>
    <row r="141" spans="1:2" ht="10.5">
      <c r="A141" s="2" t="s">
        <v>1253</v>
      </c>
      <c r="B141" s="2" t="s">
        <v>1253</v>
      </c>
    </row>
    <row r="142" spans="1:2" ht="10.5">
      <c r="A142" s="2" t="s">
        <v>1253</v>
      </c>
      <c r="B142" s="2" t="s">
        <v>1253</v>
      </c>
    </row>
    <row r="143" spans="1:2" ht="10.5">
      <c r="A143" s="2" t="s">
        <v>1253</v>
      </c>
      <c r="B143" s="2" t="s">
        <v>1253</v>
      </c>
    </row>
    <row r="144" spans="1:2" ht="10.5">
      <c r="A144" s="2" t="s">
        <v>1253</v>
      </c>
      <c r="B144" s="2" t="s">
        <v>1253</v>
      </c>
    </row>
    <row r="145" spans="1:2" ht="10.5">
      <c r="A145" s="2" t="s">
        <v>1253</v>
      </c>
      <c r="B145" s="2" t="s">
        <v>1253</v>
      </c>
    </row>
    <row r="146" spans="1:2" ht="10.5">
      <c r="A146" s="2" t="s">
        <v>1253</v>
      </c>
      <c r="B146" s="2" t="s">
        <v>1253</v>
      </c>
    </row>
    <row r="147" spans="1:2" ht="10.5">
      <c r="A147" s="2" t="s">
        <v>1253</v>
      </c>
      <c r="B147" s="2" t="s">
        <v>1253</v>
      </c>
    </row>
    <row r="148" spans="1:2" ht="10.5">
      <c r="A148" s="2" t="s">
        <v>1253</v>
      </c>
      <c r="B148" s="2" t="s">
        <v>1253</v>
      </c>
    </row>
    <row r="149" spans="1:2" ht="10.5">
      <c r="A149" s="2" t="s">
        <v>1253</v>
      </c>
      <c r="B149" s="2" t="s">
        <v>1253</v>
      </c>
    </row>
    <row r="150" spans="1:2" ht="10.5">
      <c r="A150" s="2" t="s">
        <v>1253</v>
      </c>
      <c r="B150" s="2" t="s">
        <v>1253</v>
      </c>
    </row>
    <row r="151" spans="1:2" ht="10.5">
      <c r="A151" s="2" t="s">
        <v>1253</v>
      </c>
      <c r="B151" s="2" t="s">
        <v>1253</v>
      </c>
    </row>
    <row r="152" spans="1:2" ht="10.5">
      <c r="A152" s="2" t="s">
        <v>1253</v>
      </c>
      <c r="B152" s="2" t="s">
        <v>1253</v>
      </c>
    </row>
    <row r="153" spans="1:2" ht="10.5">
      <c r="A153" s="2" t="s">
        <v>1253</v>
      </c>
      <c r="B153" s="2" t="s">
        <v>1253</v>
      </c>
    </row>
    <row r="154" spans="1:2" ht="10.5">
      <c r="A154" s="2" t="s">
        <v>1253</v>
      </c>
      <c r="B154" s="2" t="s">
        <v>1253</v>
      </c>
    </row>
    <row r="155" spans="1:2" ht="10.5">
      <c r="A155" s="2" t="s">
        <v>1253</v>
      </c>
      <c r="B155" s="2" t="s">
        <v>1253</v>
      </c>
    </row>
    <row r="156" spans="1:2" ht="10.5">
      <c r="A156" s="2" t="s">
        <v>1253</v>
      </c>
      <c r="B156" s="2" t="s">
        <v>1253</v>
      </c>
    </row>
    <row r="157" spans="1:2" ht="10.5">
      <c r="A157" s="2" t="s">
        <v>1253</v>
      </c>
      <c r="B157" s="2" t="s">
        <v>1253</v>
      </c>
    </row>
    <row r="158" spans="1:2" ht="10.5">
      <c r="A158" s="2" t="s">
        <v>1253</v>
      </c>
      <c r="B158" s="2" t="s">
        <v>1253</v>
      </c>
    </row>
    <row r="159" spans="1:2" ht="10.5">
      <c r="A159" s="2" t="s">
        <v>1253</v>
      </c>
      <c r="B159" s="2" t="s">
        <v>1253</v>
      </c>
    </row>
    <row r="160" spans="1:2" ht="10.5">
      <c r="A160" s="2" t="s">
        <v>1253</v>
      </c>
      <c r="B160" s="2" t="s">
        <v>1253</v>
      </c>
    </row>
    <row r="161" spans="1:2" ht="10.5">
      <c r="A161" s="2" t="s">
        <v>1253</v>
      </c>
      <c r="B161" s="2" t="s">
        <v>1253</v>
      </c>
    </row>
    <row r="162" spans="1:2" ht="10.5">
      <c r="A162" s="2" t="s">
        <v>1253</v>
      </c>
      <c r="B162" s="2" t="s">
        <v>1253</v>
      </c>
    </row>
    <row r="163" spans="1:2" ht="10.5">
      <c r="A163" s="2" t="s">
        <v>1253</v>
      </c>
      <c r="B163" s="2" t="s">
        <v>1253</v>
      </c>
    </row>
    <row r="164" spans="1:2" ht="10.5">
      <c r="A164" s="2" t="s">
        <v>1253</v>
      </c>
      <c r="B164" s="2" t="s">
        <v>1253</v>
      </c>
    </row>
    <row r="165" spans="1:2" ht="10.5">
      <c r="A165" s="2" t="s">
        <v>1253</v>
      </c>
      <c r="B165" s="2" t="s">
        <v>1253</v>
      </c>
    </row>
    <row r="166" spans="1:2" ht="10.5">
      <c r="A166" s="2" t="s">
        <v>1253</v>
      </c>
      <c r="B166" s="2" t="s">
        <v>1253</v>
      </c>
    </row>
    <row r="167" spans="1:2" ht="10.5">
      <c r="A167" s="2" t="s">
        <v>1253</v>
      </c>
      <c r="B167" s="2" t="s">
        <v>1253</v>
      </c>
    </row>
    <row r="168" spans="1:2" ht="10.5">
      <c r="A168" s="2" t="s">
        <v>1253</v>
      </c>
      <c r="B168" s="2" t="s">
        <v>1253</v>
      </c>
    </row>
    <row r="169" spans="1:2" ht="10.5">
      <c r="A169" s="2" t="s">
        <v>1253</v>
      </c>
      <c r="B169" s="2" t="s">
        <v>1253</v>
      </c>
    </row>
    <row r="170" spans="1:2" ht="10.5">
      <c r="A170" s="2" t="s">
        <v>1253</v>
      </c>
      <c r="B170" s="2" t="s">
        <v>1253</v>
      </c>
    </row>
    <row r="171" spans="1:2" ht="10.5">
      <c r="A171" s="2" t="s">
        <v>1253</v>
      </c>
      <c r="B171" s="2" t="s">
        <v>1253</v>
      </c>
    </row>
    <row r="172" spans="1:2" ht="10.5">
      <c r="A172" s="2" t="s">
        <v>1253</v>
      </c>
      <c r="B172" s="2" t="s">
        <v>1253</v>
      </c>
    </row>
    <row r="173" spans="1:2" ht="10.5">
      <c r="A173" s="2" t="s">
        <v>1253</v>
      </c>
      <c r="B173" s="2" t="s">
        <v>1253</v>
      </c>
    </row>
    <row r="174" spans="1:2" ht="10.5">
      <c r="A174" s="2" t="s">
        <v>1253</v>
      </c>
      <c r="B174" s="2" t="s">
        <v>1253</v>
      </c>
    </row>
    <row r="175" spans="1:2" ht="10.5">
      <c r="A175" s="2" t="s">
        <v>1253</v>
      </c>
      <c r="B175" s="2" t="s">
        <v>1253</v>
      </c>
    </row>
    <row r="176" spans="1:2" ht="10.5">
      <c r="A176" s="2" t="s">
        <v>1253</v>
      </c>
      <c r="B176" s="2" t="s">
        <v>1253</v>
      </c>
    </row>
    <row r="177" spans="1:2" ht="10.5">
      <c r="A177" s="2" t="s">
        <v>1253</v>
      </c>
      <c r="B177" s="2" t="s">
        <v>1253</v>
      </c>
    </row>
    <row r="178" spans="1:2" ht="10.5">
      <c r="A178" s="2" t="s">
        <v>1253</v>
      </c>
      <c r="B178" s="2" t="s">
        <v>1253</v>
      </c>
    </row>
    <row r="179" spans="1:2" ht="10.5">
      <c r="A179" s="2" t="s">
        <v>1253</v>
      </c>
      <c r="B179" s="2" t="s">
        <v>1253</v>
      </c>
    </row>
    <row r="180" spans="1:2" ht="10.5">
      <c r="A180" s="2" t="s">
        <v>1253</v>
      </c>
      <c r="B180" s="2" t="s">
        <v>1253</v>
      </c>
    </row>
    <row r="181" spans="1:2" ht="10.5">
      <c r="A181" s="2" t="s">
        <v>1253</v>
      </c>
      <c r="B181" s="2" t="s">
        <v>1253</v>
      </c>
    </row>
    <row r="182" spans="1:2" ht="10.5">
      <c r="A182" s="2" t="s">
        <v>1253</v>
      </c>
      <c r="B182" s="2" t="s">
        <v>1253</v>
      </c>
    </row>
    <row r="183" spans="1:2" ht="10.5">
      <c r="A183" s="2" t="s">
        <v>1253</v>
      </c>
      <c r="B183" s="2" t="s">
        <v>1253</v>
      </c>
    </row>
    <row r="184" spans="1:2" ht="10.5">
      <c r="A184" s="2" t="s">
        <v>1253</v>
      </c>
      <c r="B184" s="2" t="s">
        <v>1253</v>
      </c>
    </row>
    <row r="185" spans="1:2" ht="10.5">
      <c r="A185" s="2" t="s">
        <v>1253</v>
      </c>
      <c r="B185" s="2" t="s">
        <v>1253</v>
      </c>
    </row>
    <row r="186" spans="1:2" ht="10.5">
      <c r="A186" s="2" t="s">
        <v>1253</v>
      </c>
      <c r="B186" s="2" t="s">
        <v>1253</v>
      </c>
    </row>
    <row r="187" spans="1:2" ht="10.5">
      <c r="A187" s="2" t="s">
        <v>1253</v>
      </c>
      <c r="B187" s="2" t="s">
        <v>1253</v>
      </c>
    </row>
    <row r="188" spans="1:2" ht="10.5">
      <c r="A188" s="2" t="s">
        <v>1253</v>
      </c>
      <c r="B188" s="2" t="s">
        <v>1253</v>
      </c>
    </row>
    <row r="189" spans="1:2" ht="10.5">
      <c r="A189" s="2" t="s">
        <v>1253</v>
      </c>
      <c r="B189" s="2" t="s">
        <v>1253</v>
      </c>
    </row>
    <row r="190" spans="1:2" ht="10.5">
      <c r="A190" s="2" t="s">
        <v>1253</v>
      </c>
      <c r="B190" s="2" t="s">
        <v>1253</v>
      </c>
    </row>
    <row r="191" spans="1:2" ht="10.5">
      <c r="A191" s="2" t="s">
        <v>1253</v>
      </c>
      <c r="B191" s="2" t="s">
        <v>1253</v>
      </c>
    </row>
    <row r="192" spans="1:2" ht="10.5">
      <c r="A192" s="2" t="s">
        <v>1253</v>
      </c>
      <c r="B192" s="2" t="s">
        <v>1253</v>
      </c>
    </row>
    <row r="193" spans="1:2" ht="10.5">
      <c r="A193" s="2" t="s">
        <v>1253</v>
      </c>
      <c r="B193" s="2" t="s">
        <v>1253</v>
      </c>
    </row>
    <row r="194" spans="1:2" ht="10.5">
      <c r="A194" s="2" t="s">
        <v>1253</v>
      </c>
      <c r="B194" s="2" t="s">
        <v>1253</v>
      </c>
    </row>
    <row r="195" spans="1:2" ht="10.5">
      <c r="A195" s="2" t="s">
        <v>1253</v>
      </c>
      <c r="B195" s="2" t="s">
        <v>1253</v>
      </c>
    </row>
    <row r="196" spans="1:2" ht="10.5">
      <c r="A196" s="2" t="s">
        <v>1253</v>
      </c>
      <c r="B196" s="2" t="s">
        <v>1253</v>
      </c>
    </row>
    <row r="197" spans="1:2" ht="10.5">
      <c r="A197" s="2" t="s">
        <v>1253</v>
      </c>
      <c r="B197" s="2" t="s">
        <v>1253</v>
      </c>
    </row>
    <row r="198" spans="1:2" ht="10.5">
      <c r="A198" s="2" t="s">
        <v>1253</v>
      </c>
      <c r="B198" s="2" t="s">
        <v>1253</v>
      </c>
    </row>
    <row r="199" spans="1:2" ht="10.5">
      <c r="A199" s="2" t="s">
        <v>1253</v>
      </c>
      <c r="B199" s="2" t="s">
        <v>1253</v>
      </c>
    </row>
    <row r="200" spans="1:2" ht="10.5">
      <c r="A200" s="2" t="s">
        <v>1253</v>
      </c>
      <c r="B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2" t="s">
        <v>338</v>
      </c>
      <c r="D1" s="6"/>
      <c r="E1" s="6"/>
      <c r="F1" s="6"/>
    </row>
    <row r="2" spans="1:3" ht="10.5">
      <c r="A2" s="2" t="s">
        <v>1262</v>
      </c>
      <c r="B2" s="2" t="s">
        <v>1263</v>
      </c>
      <c r="C2" s="2">
        <v>0</v>
      </c>
    </row>
    <row r="3" spans="1:3" ht="10.5">
      <c r="A3" s="2" t="s">
        <v>1212</v>
      </c>
      <c r="B3" s="2" t="s">
        <v>1264</v>
      </c>
      <c r="C3" s="2">
        <v>0</v>
      </c>
    </row>
    <row r="4" spans="1:3" ht="10.5">
      <c r="A4" s="2" t="s">
        <v>1265</v>
      </c>
      <c r="B4" s="2" t="s">
        <v>1266</v>
      </c>
      <c r="C4" s="2">
        <v>0</v>
      </c>
    </row>
    <row r="5" spans="1:3" ht="10.5">
      <c r="A5" s="2" t="s">
        <v>1267</v>
      </c>
      <c r="B5" s="2" t="s">
        <v>1268</v>
      </c>
      <c r="C5" s="2">
        <v>0</v>
      </c>
    </row>
    <row r="6" spans="1:3" ht="10.5">
      <c r="A6" s="2" t="s">
        <v>1269</v>
      </c>
      <c r="B6" s="2" t="s">
        <v>1270</v>
      </c>
      <c r="C6" s="2">
        <v>0</v>
      </c>
    </row>
    <row r="7" spans="1:3" ht="10.5">
      <c r="A7" s="2" t="s">
        <v>1271</v>
      </c>
      <c r="B7" s="2" t="s">
        <v>1272</v>
      </c>
      <c r="C7" s="2">
        <v>0</v>
      </c>
    </row>
    <row r="8" spans="1:3" ht="10.5">
      <c r="A8" s="2" t="s">
        <v>1273</v>
      </c>
      <c r="B8" s="2" t="s">
        <v>1274</v>
      </c>
      <c r="C8" s="2">
        <v>0</v>
      </c>
    </row>
    <row r="9" spans="1:3" ht="10.5">
      <c r="A9" s="2" t="s">
        <v>1275</v>
      </c>
      <c r="B9" s="2" t="s">
        <v>1276</v>
      </c>
      <c r="C9" s="2">
        <v>0</v>
      </c>
    </row>
    <row r="10" spans="1:3" ht="10.5">
      <c r="A10" s="2" t="s">
        <v>1277</v>
      </c>
      <c r="B10" s="2" t="s">
        <v>1278</v>
      </c>
      <c r="C10" s="2">
        <v>0</v>
      </c>
    </row>
    <row r="11" spans="1:3" ht="10.5">
      <c r="A11" s="2" t="s">
        <v>1279</v>
      </c>
      <c r="B11" s="2" t="s">
        <v>1280</v>
      </c>
      <c r="C11" s="2">
        <v>0</v>
      </c>
    </row>
    <row r="12" spans="1:3" ht="10.5">
      <c r="A12" s="2" t="s">
        <v>1281</v>
      </c>
      <c r="B12" s="2" t="s">
        <v>1282</v>
      </c>
      <c r="C12" s="2">
        <v>0</v>
      </c>
    </row>
    <row r="13" spans="1:3" ht="10.5">
      <c r="A13" s="2" t="s">
        <v>1283</v>
      </c>
      <c r="B13" s="2" t="s">
        <v>1284</v>
      </c>
      <c r="C13" s="2">
        <v>0</v>
      </c>
    </row>
    <row r="14" spans="1:3" ht="10.5">
      <c r="A14" s="2" t="s">
        <v>1285</v>
      </c>
      <c r="B14" s="2" t="s">
        <v>1284</v>
      </c>
      <c r="C14" s="2">
        <v>-1</v>
      </c>
    </row>
    <row r="15" spans="1:3" ht="10.5">
      <c r="A15" s="2" t="s">
        <v>1253</v>
      </c>
      <c r="B15" s="2" t="s">
        <v>1253</v>
      </c>
      <c r="C15" s="2" t="s">
        <v>1253</v>
      </c>
    </row>
    <row r="16" spans="1:3" ht="10.5">
      <c r="A16" s="2" t="s">
        <v>1253</v>
      </c>
      <c r="B16" s="2" t="s">
        <v>1253</v>
      </c>
      <c r="C16" s="2" t="s">
        <v>1253</v>
      </c>
    </row>
    <row r="17" spans="1:3" ht="10.5">
      <c r="A17" s="2" t="s">
        <v>1253</v>
      </c>
      <c r="B17" s="2" t="s">
        <v>1253</v>
      </c>
      <c r="C17" s="2" t="s">
        <v>1253</v>
      </c>
    </row>
    <row r="18" spans="1:3" ht="10.5">
      <c r="A18" s="2" t="s">
        <v>1253</v>
      </c>
      <c r="B18" s="2" t="s">
        <v>1253</v>
      </c>
      <c r="C18" s="2" t="s">
        <v>1253</v>
      </c>
    </row>
    <row r="19" spans="1:3" ht="10.5">
      <c r="A19" s="2" t="s">
        <v>1253</v>
      </c>
      <c r="B19" s="2" t="s">
        <v>1253</v>
      </c>
      <c r="C19" s="2" t="s">
        <v>1253</v>
      </c>
    </row>
    <row r="20" spans="1:3" ht="10.5">
      <c r="A20" s="2" t="s">
        <v>1253</v>
      </c>
      <c r="B20" s="2" t="s">
        <v>1253</v>
      </c>
      <c r="C20" s="2" t="s">
        <v>1253</v>
      </c>
    </row>
    <row r="21" spans="1:3" ht="10.5">
      <c r="A21" s="2" t="s">
        <v>1253</v>
      </c>
      <c r="B21" s="2" t="s">
        <v>1253</v>
      </c>
      <c r="C21" s="2" t="s">
        <v>1253</v>
      </c>
    </row>
    <row r="22" spans="1:3" ht="10.5">
      <c r="A22" s="2" t="s">
        <v>1253</v>
      </c>
      <c r="B22" s="2" t="s">
        <v>1253</v>
      </c>
      <c r="C22" s="2" t="s">
        <v>1253</v>
      </c>
    </row>
    <row r="23" spans="1:3" ht="10.5">
      <c r="A23" s="2" t="s">
        <v>1253</v>
      </c>
      <c r="B23" s="2" t="s">
        <v>1253</v>
      </c>
      <c r="C23" s="2" t="s">
        <v>1253</v>
      </c>
    </row>
    <row r="24" spans="1:3" ht="10.5">
      <c r="A24" s="2" t="s">
        <v>1253</v>
      </c>
      <c r="B24" s="2" t="s">
        <v>1253</v>
      </c>
      <c r="C24" s="2" t="s">
        <v>1253</v>
      </c>
    </row>
    <row r="25" spans="1:3" ht="10.5">
      <c r="A25" s="2" t="s">
        <v>1253</v>
      </c>
      <c r="B25" s="2" t="s">
        <v>1253</v>
      </c>
      <c r="C25" s="2" t="s">
        <v>1253</v>
      </c>
    </row>
    <row r="26" spans="1:3" ht="10.5">
      <c r="A26" s="2" t="s">
        <v>1253</v>
      </c>
      <c r="B26" s="2" t="s">
        <v>1253</v>
      </c>
      <c r="C26" s="2" t="s">
        <v>1253</v>
      </c>
    </row>
    <row r="27" spans="1:3" ht="10.5">
      <c r="A27" s="2" t="s">
        <v>1253</v>
      </c>
      <c r="B27" s="2" t="s">
        <v>1253</v>
      </c>
      <c r="C27" s="2" t="s">
        <v>1253</v>
      </c>
    </row>
    <row r="28" spans="1:3" ht="10.5">
      <c r="A28" s="2" t="s">
        <v>1253</v>
      </c>
      <c r="B28" s="2" t="s">
        <v>1253</v>
      </c>
      <c r="C28" s="2" t="s">
        <v>1253</v>
      </c>
    </row>
    <row r="29" spans="1:3" ht="10.5">
      <c r="A29" s="2" t="s">
        <v>1253</v>
      </c>
      <c r="B29" s="2" t="s">
        <v>1253</v>
      </c>
      <c r="C29" s="2" t="s">
        <v>1253</v>
      </c>
    </row>
    <row r="30" spans="1:3" ht="10.5">
      <c r="A30" s="2" t="s">
        <v>1253</v>
      </c>
      <c r="B30" s="2" t="s">
        <v>1253</v>
      </c>
      <c r="C30" s="2" t="s">
        <v>1253</v>
      </c>
    </row>
    <row r="31" spans="1:3" ht="10.5">
      <c r="A31" s="2" t="s">
        <v>1253</v>
      </c>
      <c r="B31" s="2" t="s">
        <v>1253</v>
      </c>
      <c r="C31" s="2" t="s">
        <v>1253</v>
      </c>
    </row>
    <row r="32" spans="1:3" ht="10.5">
      <c r="A32" s="2" t="s">
        <v>1253</v>
      </c>
      <c r="B32" s="2" t="s">
        <v>1253</v>
      </c>
      <c r="C32" s="2" t="s">
        <v>1253</v>
      </c>
    </row>
    <row r="33" spans="1:3" ht="10.5">
      <c r="A33" s="2" t="s">
        <v>1253</v>
      </c>
      <c r="B33" s="2" t="s">
        <v>1253</v>
      </c>
      <c r="C33" s="2" t="s">
        <v>1253</v>
      </c>
    </row>
    <row r="34" spans="1:3" ht="10.5">
      <c r="A34" s="2" t="s">
        <v>1253</v>
      </c>
      <c r="B34" s="2" t="s">
        <v>1253</v>
      </c>
      <c r="C34" s="2" t="s">
        <v>1253</v>
      </c>
    </row>
    <row r="35" spans="1:3" ht="10.5">
      <c r="A35" s="2" t="s">
        <v>1253</v>
      </c>
      <c r="B35" s="2" t="s">
        <v>1253</v>
      </c>
      <c r="C35" s="2" t="s">
        <v>1253</v>
      </c>
    </row>
    <row r="36" spans="1:3" ht="10.5">
      <c r="A36" s="2" t="s">
        <v>1253</v>
      </c>
      <c r="B36" s="2" t="s">
        <v>1253</v>
      </c>
      <c r="C36" s="2" t="s">
        <v>1253</v>
      </c>
    </row>
    <row r="37" spans="1:3" ht="10.5">
      <c r="A37" s="2" t="s">
        <v>1253</v>
      </c>
      <c r="B37" s="2" t="s">
        <v>1253</v>
      </c>
      <c r="C37" s="2" t="s">
        <v>1253</v>
      </c>
    </row>
    <row r="38" spans="1:3" ht="10.5">
      <c r="A38" s="2" t="s">
        <v>1253</v>
      </c>
      <c r="B38" s="2" t="s">
        <v>1253</v>
      </c>
      <c r="C38" s="2" t="s">
        <v>1253</v>
      </c>
    </row>
    <row r="39" spans="1:3" ht="10.5">
      <c r="A39" s="2" t="s">
        <v>1253</v>
      </c>
      <c r="B39" s="2" t="s">
        <v>1253</v>
      </c>
      <c r="C39" s="2" t="s">
        <v>1253</v>
      </c>
    </row>
    <row r="40" spans="1:3" ht="10.5">
      <c r="A40" s="2" t="s">
        <v>1253</v>
      </c>
      <c r="B40" s="2" t="s">
        <v>1253</v>
      </c>
      <c r="C40" s="2" t="s">
        <v>1253</v>
      </c>
    </row>
    <row r="41" spans="1:3" ht="10.5">
      <c r="A41" s="2" t="s">
        <v>1253</v>
      </c>
      <c r="B41" s="2" t="s">
        <v>1253</v>
      </c>
      <c r="C41" s="2" t="s">
        <v>1253</v>
      </c>
    </row>
    <row r="42" spans="1:3" ht="10.5">
      <c r="A42" s="2" t="s">
        <v>1253</v>
      </c>
      <c r="B42" s="2" t="s">
        <v>1253</v>
      </c>
      <c r="C42" s="2" t="s">
        <v>1253</v>
      </c>
    </row>
    <row r="43" spans="1:3" ht="10.5">
      <c r="A43" s="2" t="s">
        <v>1253</v>
      </c>
      <c r="B43" s="2" t="s">
        <v>1253</v>
      </c>
      <c r="C43" s="2" t="s">
        <v>1253</v>
      </c>
    </row>
    <row r="44" spans="1:3" ht="10.5">
      <c r="A44" s="2" t="s">
        <v>1253</v>
      </c>
      <c r="B44" s="2" t="s">
        <v>1253</v>
      </c>
      <c r="C44" s="2" t="s">
        <v>1253</v>
      </c>
    </row>
    <row r="45" spans="1:3" ht="10.5">
      <c r="A45" s="2" t="s">
        <v>1253</v>
      </c>
      <c r="B45" s="2" t="s">
        <v>1253</v>
      </c>
      <c r="C45" s="2" t="s">
        <v>1253</v>
      </c>
    </row>
    <row r="46" spans="1:3" ht="10.5">
      <c r="A46" s="2" t="s">
        <v>1253</v>
      </c>
      <c r="B46" s="2" t="s">
        <v>1253</v>
      </c>
      <c r="C46" s="2" t="s">
        <v>1253</v>
      </c>
    </row>
    <row r="47" spans="1:3" ht="10.5">
      <c r="A47" s="2" t="s">
        <v>1253</v>
      </c>
      <c r="B47" s="2" t="s">
        <v>1253</v>
      </c>
      <c r="C47" s="2" t="s">
        <v>1253</v>
      </c>
    </row>
    <row r="48" spans="1:3" ht="10.5">
      <c r="A48" s="2" t="s">
        <v>1253</v>
      </c>
      <c r="B48" s="2" t="s">
        <v>1253</v>
      </c>
      <c r="C48" s="2" t="s">
        <v>1253</v>
      </c>
    </row>
    <row r="49" spans="1:3" ht="10.5">
      <c r="A49" s="2" t="s">
        <v>1253</v>
      </c>
      <c r="B49" s="2" t="s">
        <v>1253</v>
      </c>
      <c r="C49" s="2" t="s">
        <v>1253</v>
      </c>
    </row>
    <row r="50" spans="1:3" ht="10.5">
      <c r="A50" s="2" t="s">
        <v>1253</v>
      </c>
      <c r="B50" s="2" t="s">
        <v>1253</v>
      </c>
      <c r="C50" s="2" t="s">
        <v>1253</v>
      </c>
    </row>
    <row r="51" spans="1:3" ht="10.5">
      <c r="A51" s="2" t="s">
        <v>1253</v>
      </c>
      <c r="B51" s="2" t="s">
        <v>1253</v>
      </c>
      <c r="C51" s="2" t="s">
        <v>1253</v>
      </c>
    </row>
    <row r="52" spans="1:3" ht="10.5">
      <c r="A52" s="2" t="s">
        <v>1253</v>
      </c>
      <c r="B52" s="2" t="s">
        <v>1253</v>
      </c>
      <c r="C52" s="2" t="s">
        <v>1253</v>
      </c>
    </row>
    <row r="53" spans="1:3" ht="10.5">
      <c r="A53" s="2" t="s">
        <v>1253</v>
      </c>
      <c r="B53" s="2" t="s">
        <v>1253</v>
      </c>
      <c r="C53" s="2" t="s">
        <v>1253</v>
      </c>
    </row>
    <row r="54" spans="1:3" ht="10.5">
      <c r="A54" s="2" t="s">
        <v>1253</v>
      </c>
      <c r="B54" s="2" t="s">
        <v>1253</v>
      </c>
      <c r="C54" s="2" t="s">
        <v>1253</v>
      </c>
    </row>
    <row r="55" spans="1:3" ht="10.5">
      <c r="A55" s="2" t="s">
        <v>1253</v>
      </c>
      <c r="B55" s="2" t="s">
        <v>1253</v>
      </c>
      <c r="C55" s="2" t="s">
        <v>1253</v>
      </c>
    </row>
    <row r="56" spans="1:3" ht="10.5">
      <c r="A56" s="2" t="s">
        <v>1253</v>
      </c>
      <c r="B56" s="2" t="s">
        <v>1253</v>
      </c>
      <c r="C56" s="2" t="s">
        <v>1253</v>
      </c>
    </row>
    <row r="57" spans="1:3" ht="10.5">
      <c r="A57" s="2" t="s">
        <v>1253</v>
      </c>
      <c r="B57" s="2" t="s">
        <v>1253</v>
      </c>
      <c r="C57" s="2" t="s">
        <v>1253</v>
      </c>
    </row>
    <row r="58" spans="1:3" ht="10.5">
      <c r="A58" s="2" t="s">
        <v>1253</v>
      </c>
      <c r="B58" s="2" t="s">
        <v>1253</v>
      </c>
      <c r="C58" s="2" t="s">
        <v>1253</v>
      </c>
    </row>
    <row r="59" spans="1:3" ht="10.5">
      <c r="A59" s="2" t="s">
        <v>1253</v>
      </c>
      <c r="B59" s="2" t="s">
        <v>1253</v>
      </c>
      <c r="C59" s="2" t="s">
        <v>1253</v>
      </c>
    </row>
    <row r="60" spans="1:3" ht="10.5">
      <c r="A60" s="2" t="s">
        <v>1253</v>
      </c>
      <c r="B60" s="2" t="s">
        <v>1253</v>
      </c>
      <c r="C60" s="2" t="s">
        <v>1253</v>
      </c>
    </row>
    <row r="61" spans="1:3" ht="10.5">
      <c r="A61" s="2" t="s">
        <v>1253</v>
      </c>
      <c r="B61" s="2" t="s">
        <v>1253</v>
      </c>
      <c r="C61" s="2" t="s">
        <v>1253</v>
      </c>
    </row>
    <row r="62" spans="1:3" ht="10.5">
      <c r="A62" s="2" t="s">
        <v>1253</v>
      </c>
      <c r="B62" s="2" t="s">
        <v>1253</v>
      </c>
      <c r="C62" s="2" t="s">
        <v>1253</v>
      </c>
    </row>
    <row r="63" spans="1:3" ht="10.5">
      <c r="A63" s="2" t="s">
        <v>1253</v>
      </c>
      <c r="B63" s="2" t="s">
        <v>1253</v>
      </c>
      <c r="C63" s="2" t="s">
        <v>1253</v>
      </c>
    </row>
    <row r="64" spans="1:3" ht="10.5">
      <c r="A64" s="2" t="s">
        <v>1253</v>
      </c>
      <c r="B64" s="2" t="s">
        <v>1253</v>
      </c>
      <c r="C64" s="2" t="s">
        <v>1253</v>
      </c>
    </row>
    <row r="65" spans="1:3" ht="10.5">
      <c r="A65" s="2" t="s">
        <v>1253</v>
      </c>
      <c r="B65" s="2" t="s">
        <v>1253</v>
      </c>
      <c r="C65" s="2" t="s">
        <v>1253</v>
      </c>
    </row>
    <row r="66" spans="1:3" ht="10.5">
      <c r="A66" s="2" t="s">
        <v>1253</v>
      </c>
      <c r="B66" s="2" t="s">
        <v>1253</v>
      </c>
      <c r="C66" s="2" t="s">
        <v>1253</v>
      </c>
    </row>
    <row r="67" spans="1:3" ht="10.5">
      <c r="A67" s="2" t="s">
        <v>1253</v>
      </c>
      <c r="B67" s="2" t="s">
        <v>1253</v>
      </c>
      <c r="C67" s="2" t="s">
        <v>1253</v>
      </c>
    </row>
    <row r="68" spans="1:3" ht="10.5">
      <c r="A68" s="2" t="s">
        <v>1253</v>
      </c>
      <c r="B68" s="2" t="s">
        <v>1253</v>
      </c>
      <c r="C68" s="2" t="s">
        <v>1253</v>
      </c>
    </row>
    <row r="69" spans="1:3" ht="10.5">
      <c r="A69" s="2" t="s">
        <v>1253</v>
      </c>
      <c r="B69" s="2" t="s">
        <v>1253</v>
      </c>
      <c r="C69" s="2" t="s">
        <v>1253</v>
      </c>
    </row>
    <row r="70" spans="1:3" ht="10.5">
      <c r="A70" s="2" t="s">
        <v>1253</v>
      </c>
      <c r="B70" s="2" t="s">
        <v>1253</v>
      </c>
      <c r="C70" s="2" t="s">
        <v>1253</v>
      </c>
    </row>
    <row r="71" spans="1:3" ht="10.5">
      <c r="A71" s="2" t="s">
        <v>1253</v>
      </c>
      <c r="B71" s="2" t="s">
        <v>1253</v>
      </c>
      <c r="C71" s="2" t="s">
        <v>1253</v>
      </c>
    </row>
    <row r="72" spans="1:3" ht="10.5">
      <c r="A72" s="2" t="s">
        <v>1253</v>
      </c>
      <c r="B72" s="2" t="s">
        <v>1253</v>
      </c>
      <c r="C72" s="2" t="s">
        <v>1253</v>
      </c>
    </row>
    <row r="73" spans="1:3" ht="10.5">
      <c r="A73" s="2" t="s">
        <v>1253</v>
      </c>
      <c r="B73" s="2" t="s">
        <v>1253</v>
      </c>
      <c r="C73" s="2" t="s">
        <v>1253</v>
      </c>
    </row>
    <row r="74" spans="1:3" ht="10.5">
      <c r="A74" s="2" t="s">
        <v>1253</v>
      </c>
      <c r="B74" s="2" t="s">
        <v>1253</v>
      </c>
      <c r="C74" s="2" t="s">
        <v>1253</v>
      </c>
    </row>
    <row r="75" spans="1:3" ht="10.5">
      <c r="A75" s="2" t="s">
        <v>1253</v>
      </c>
      <c r="B75" s="2" t="s">
        <v>1253</v>
      </c>
      <c r="C75" s="2" t="s">
        <v>1253</v>
      </c>
    </row>
    <row r="76" spans="1:3" ht="10.5">
      <c r="A76" s="2" t="s">
        <v>1253</v>
      </c>
      <c r="B76" s="2" t="s">
        <v>1253</v>
      </c>
      <c r="C76" s="2" t="s">
        <v>1253</v>
      </c>
    </row>
    <row r="77" spans="1:3" ht="10.5">
      <c r="A77" s="2" t="s">
        <v>1253</v>
      </c>
      <c r="B77" s="2" t="s">
        <v>1253</v>
      </c>
      <c r="C77" s="2" t="s">
        <v>1253</v>
      </c>
    </row>
    <row r="78" spans="1:3" ht="10.5">
      <c r="A78" s="2" t="s">
        <v>1253</v>
      </c>
      <c r="B78" s="2" t="s">
        <v>1253</v>
      </c>
      <c r="C78" s="2" t="s">
        <v>1253</v>
      </c>
    </row>
    <row r="79" spans="1:3" ht="10.5">
      <c r="A79" s="2" t="s">
        <v>1253</v>
      </c>
      <c r="B79" s="2" t="s">
        <v>1253</v>
      </c>
      <c r="C79" s="2" t="s">
        <v>1253</v>
      </c>
    </row>
    <row r="80" spans="1:3" ht="10.5">
      <c r="A80" s="2" t="s">
        <v>1253</v>
      </c>
      <c r="B80" s="2" t="s">
        <v>1253</v>
      </c>
      <c r="C80" s="2" t="s">
        <v>1253</v>
      </c>
    </row>
    <row r="81" spans="1:3" ht="10.5">
      <c r="A81" s="2" t="s">
        <v>1253</v>
      </c>
      <c r="B81" s="2" t="s">
        <v>1253</v>
      </c>
      <c r="C81" s="2" t="s">
        <v>1253</v>
      </c>
    </row>
    <row r="82" spans="1:3" ht="10.5">
      <c r="A82" s="2" t="s">
        <v>1253</v>
      </c>
      <c r="B82" s="2" t="s">
        <v>1253</v>
      </c>
      <c r="C82" s="2" t="s">
        <v>1253</v>
      </c>
    </row>
    <row r="83" spans="1:3" ht="10.5">
      <c r="A83" s="2" t="s">
        <v>1253</v>
      </c>
      <c r="B83" s="2" t="s">
        <v>1253</v>
      </c>
      <c r="C83" s="2" t="s">
        <v>1253</v>
      </c>
    </row>
    <row r="84" spans="1:3" ht="10.5">
      <c r="A84" s="2" t="s">
        <v>1253</v>
      </c>
      <c r="B84" s="2" t="s">
        <v>1253</v>
      </c>
      <c r="C84" s="2" t="s">
        <v>1253</v>
      </c>
    </row>
    <row r="85" spans="1:3" ht="10.5">
      <c r="A85" s="2" t="s">
        <v>1253</v>
      </c>
      <c r="B85" s="2" t="s">
        <v>1253</v>
      </c>
      <c r="C85" s="2" t="s">
        <v>1253</v>
      </c>
    </row>
    <row r="86" spans="1:3" ht="10.5">
      <c r="A86" s="2" t="s">
        <v>1253</v>
      </c>
      <c r="B86" s="2" t="s">
        <v>1253</v>
      </c>
      <c r="C86" s="2" t="s">
        <v>1253</v>
      </c>
    </row>
    <row r="87" spans="1:3" ht="10.5">
      <c r="A87" s="2" t="s">
        <v>1253</v>
      </c>
      <c r="B87" s="2" t="s">
        <v>1253</v>
      </c>
      <c r="C87" s="2" t="s">
        <v>1253</v>
      </c>
    </row>
    <row r="88" spans="1:3" ht="10.5">
      <c r="A88" s="2" t="s">
        <v>1253</v>
      </c>
      <c r="B88" s="2" t="s">
        <v>1253</v>
      </c>
      <c r="C88" s="2" t="s">
        <v>1253</v>
      </c>
    </row>
    <row r="89" spans="1:3" ht="10.5">
      <c r="A89" s="2" t="s">
        <v>1253</v>
      </c>
      <c r="B89" s="2" t="s">
        <v>1253</v>
      </c>
      <c r="C89" s="2" t="s">
        <v>1253</v>
      </c>
    </row>
    <row r="90" spans="1:3" ht="10.5">
      <c r="A90" s="2" t="s">
        <v>1253</v>
      </c>
      <c r="B90" s="2" t="s">
        <v>1253</v>
      </c>
      <c r="C90" s="2" t="s">
        <v>1253</v>
      </c>
    </row>
    <row r="91" spans="1:3" ht="10.5">
      <c r="A91" s="2" t="s">
        <v>1253</v>
      </c>
      <c r="B91" s="2" t="s">
        <v>1253</v>
      </c>
      <c r="C91" s="2" t="s">
        <v>1253</v>
      </c>
    </row>
    <row r="92" spans="1:3" ht="10.5">
      <c r="A92" s="2" t="s">
        <v>1253</v>
      </c>
      <c r="B92" s="2" t="s">
        <v>1253</v>
      </c>
      <c r="C92" s="2" t="s">
        <v>1253</v>
      </c>
    </row>
    <row r="93" spans="1:3" ht="10.5">
      <c r="A93" s="2" t="s">
        <v>1253</v>
      </c>
      <c r="B93" s="2" t="s">
        <v>1253</v>
      </c>
      <c r="C93" s="2" t="s">
        <v>1253</v>
      </c>
    </row>
    <row r="94" spans="1:3" ht="10.5">
      <c r="A94" s="2" t="s">
        <v>1253</v>
      </c>
      <c r="B94" s="2" t="s">
        <v>1253</v>
      </c>
      <c r="C94" s="2" t="s">
        <v>1253</v>
      </c>
    </row>
    <row r="95" spans="1:3" ht="10.5">
      <c r="A95" s="2" t="s">
        <v>1253</v>
      </c>
      <c r="B95" s="2" t="s">
        <v>1253</v>
      </c>
      <c r="C95" s="2" t="s">
        <v>1253</v>
      </c>
    </row>
    <row r="96" spans="1:3" ht="10.5">
      <c r="A96" s="2" t="s">
        <v>1253</v>
      </c>
      <c r="B96" s="2" t="s">
        <v>1253</v>
      </c>
      <c r="C96" s="2" t="s">
        <v>1253</v>
      </c>
    </row>
    <row r="97" spans="1:3" ht="10.5">
      <c r="A97" s="2" t="s">
        <v>1253</v>
      </c>
      <c r="B97" s="2" t="s">
        <v>1253</v>
      </c>
      <c r="C97" s="2" t="s">
        <v>1253</v>
      </c>
    </row>
    <row r="98" spans="1:3" ht="10.5">
      <c r="A98" s="2" t="s">
        <v>1253</v>
      </c>
      <c r="B98" s="2" t="s">
        <v>1253</v>
      </c>
      <c r="C98" s="2" t="s">
        <v>1253</v>
      </c>
    </row>
    <row r="99" spans="1:3" ht="10.5">
      <c r="A99" s="2" t="s">
        <v>1253</v>
      </c>
      <c r="B99" s="2" t="s">
        <v>1253</v>
      </c>
      <c r="C99" s="2" t="s">
        <v>1253</v>
      </c>
    </row>
    <row r="100" spans="1:3" ht="10.5">
      <c r="A100" s="2" t="s">
        <v>1253</v>
      </c>
      <c r="B100" s="2" t="s">
        <v>1253</v>
      </c>
      <c r="C100" s="2" t="s">
        <v>1253</v>
      </c>
    </row>
    <row r="101" spans="1:3" ht="10.5">
      <c r="A101" s="2" t="s">
        <v>1253</v>
      </c>
      <c r="B101" s="2" t="s">
        <v>1253</v>
      </c>
      <c r="C101" s="2" t="s">
        <v>1253</v>
      </c>
    </row>
    <row r="102" spans="1:3" ht="10.5">
      <c r="A102" s="2" t="s">
        <v>1253</v>
      </c>
      <c r="B102" s="2" t="s">
        <v>1253</v>
      </c>
      <c r="C102" s="2" t="s">
        <v>1253</v>
      </c>
    </row>
    <row r="103" spans="1:3" ht="10.5">
      <c r="A103" s="2" t="s">
        <v>1253</v>
      </c>
      <c r="B103" s="2" t="s">
        <v>1253</v>
      </c>
      <c r="C103" s="2" t="s">
        <v>1253</v>
      </c>
    </row>
    <row r="104" spans="1:3" ht="10.5">
      <c r="A104" s="2" t="s">
        <v>1253</v>
      </c>
      <c r="B104" s="2" t="s">
        <v>1253</v>
      </c>
      <c r="C104" s="2" t="s">
        <v>1253</v>
      </c>
    </row>
    <row r="105" spans="1:3" ht="10.5">
      <c r="A105" s="2" t="s">
        <v>1253</v>
      </c>
      <c r="B105" s="2" t="s">
        <v>1253</v>
      </c>
      <c r="C105" s="2" t="s">
        <v>1253</v>
      </c>
    </row>
    <row r="106" spans="1:3" ht="10.5">
      <c r="A106" s="2" t="s">
        <v>1253</v>
      </c>
      <c r="B106" s="2" t="s">
        <v>1253</v>
      </c>
      <c r="C106" s="2" t="s">
        <v>1253</v>
      </c>
    </row>
    <row r="107" spans="1:3" ht="10.5">
      <c r="A107" s="2" t="s">
        <v>1253</v>
      </c>
      <c r="B107" s="2" t="s">
        <v>1253</v>
      </c>
      <c r="C107" s="2" t="s">
        <v>1253</v>
      </c>
    </row>
    <row r="108" spans="1:3" ht="10.5">
      <c r="A108" s="2" t="s">
        <v>1253</v>
      </c>
      <c r="B108" s="2" t="s">
        <v>1253</v>
      </c>
      <c r="C108" s="2" t="s">
        <v>1253</v>
      </c>
    </row>
    <row r="109" spans="1:3" ht="10.5">
      <c r="A109" s="2" t="s">
        <v>1253</v>
      </c>
      <c r="B109" s="2" t="s">
        <v>1253</v>
      </c>
      <c r="C109" s="2" t="s">
        <v>1253</v>
      </c>
    </row>
    <row r="110" spans="1:3" ht="10.5">
      <c r="A110" s="2" t="s">
        <v>1253</v>
      </c>
      <c r="B110" s="2" t="s">
        <v>1253</v>
      </c>
      <c r="C110" s="2" t="s">
        <v>1253</v>
      </c>
    </row>
    <row r="111" spans="1:3" ht="10.5">
      <c r="A111" s="2" t="s">
        <v>1253</v>
      </c>
      <c r="B111" s="2" t="s">
        <v>1253</v>
      </c>
      <c r="C111" s="2" t="s">
        <v>1253</v>
      </c>
    </row>
    <row r="112" spans="1:3" ht="10.5">
      <c r="A112" s="2" t="s">
        <v>1253</v>
      </c>
      <c r="B112" s="2" t="s">
        <v>1253</v>
      </c>
      <c r="C112" s="2" t="s">
        <v>1253</v>
      </c>
    </row>
    <row r="113" spans="1:3" ht="10.5">
      <c r="A113" s="2" t="s">
        <v>1253</v>
      </c>
      <c r="B113" s="2" t="s">
        <v>1253</v>
      </c>
      <c r="C113" s="2" t="s">
        <v>1253</v>
      </c>
    </row>
    <row r="114" spans="1:3" ht="10.5">
      <c r="A114" s="2" t="s">
        <v>1253</v>
      </c>
      <c r="B114" s="2" t="s">
        <v>1253</v>
      </c>
      <c r="C114" s="2" t="s">
        <v>1253</v>
      </c>
    </row>
    <row r="115" spans="1:3" ht="10.5">
      <c r="A115" s="2" t="s">
        <v>1253</v>
      </c>
      <c r="B115" s="2" t="s">
        <v>1253</v>
      </c>
      <c r="C115" s="2" t="s">
        <v>1253</v>
      </c>
    </row>
    <row r="116" spans="1:3" ht="10.5">
      <c r="A116" s="2" t="s">
        <v>1253</v>
      </c>
      <c r="B116" s="2" t="s">
        <v>1253</v>
      </c>
      <c r="C116" s="2" t="s">
        <v>1253</v>
      </c>
    </row>
    <row r="117" spans="1:3" ht="10.5">
      <c r="A117" s="2" t="s">
        <v>1253</v>
      </c>
      <c r="B117" s="2" t="s">
        <v>1253</v>
      </c>
      <c r="C117" s="2" t="s">
        <v>1253</v>
      </c>
    </row>
    <row r="118" spans="1:3" ht="10.5">
      <c r="A118" s="2" t="s">
        <v>1253</v>
      </c>
      <c r="B118" s="2" t="s">
        <v>1253</v>
      </c>
      <c r="C118" s="2" t="s">
        <v>1253</v>
      </c>
    </row>
    <row r="119" spans="1:3" ht="10.5">
      <c r="A119" s="2" t="s">
        <v>1253</v>
      </c>
      <c r="B119" s="2" t="s">
        <v>1253</v>
      </c>
      <c r="C119" s="2" t="s">
        <v>1253</v>
      </c>
    </row>
    <row r="120" spans="1:3" ht="10.5">
      <c r="A120" s="2" t="s">
        <v>1253</v>
      </c>
      <c r="B120" s="2" t="s">
        <v>1253</v>
      </c>
      <c r="C120" s="2" t="s">
        <v>1253</v>
      </c>
    </row>
    <row r="121" spans="1:3" ht="10.5">
      <c r="A121" s="2" t="s">
        <v>1253</v>
      </c>
      <c r="B121" s="2" t="s">
        <v>1253</v>
      </c>
      <c r="C121" s="2" t="s">
        <v>1253</v>
      </c>
    </row>
    <row r="122" spans="1:3" ht="10.5">
      <c r="A122" s="2" t="s">
        <v>1253</v>
      </c>
      <c r="B122" s="2" t="s">
        <v>1253</v>
      </c>
      <c r="C122" s="2" t="s">
        <v>1253</v>
      </c>
    </row>
    <row r="123" spans="1:3" ht="10.5">
      <c r="A123" s="2" t="s">
        <v>1253</v>
      </c>
      <c r="B123" s="2" t="s">
        <v>1253</v>
      </c>
      <c r="C123" s="2" t="s">
        <v>1253</v>
      </c>
    </row>
    <row r="124" spans="1:3" ht="10.5">
      <c r="A124" s="2" t="s">
        <v>1253</v>
      </c>
      <c r="B124" s="2" t="s">
        <v>1253</v>
      </c>
      <c r="C124" s="2" t="s">
        <v>1253</v>
      </c>
    </row>
    <row r="125" spans="1:3" ht="10.5">
      <c r="A125" s="2" t="s">
        <v>1253</v>
      </c>
      <c r="B125" s="2" t="s">
        <v>1253</v>
      </c>
      <c r="C125" s="2" t="s">
        <v>1253</v>
      </c>
    </row>
    <row r="126" spans="1:3" ht="10.5">
      <c r="A126" s="2" t="s">
        <v>1253</v>
      </c>
      <c r="B126" s="2" t="s">
        <v>1253</v>
      </c>
      <c r="C126" s="2" t="s">
        <v>1253</v>
      </c>
    </row>
    <row r="127" spans="1:3" ht="10.5">
      <c r="A127" s="2" t="s">
        <v>1253</v>
      </c>
      <c r="B127" s="2" t="s">
        <v>1253</v>
      </c>
      <c r="C127" s="2" t="s">
        <v>1253</v>
      </c>
    </row>
    <row r="128" spans="1:3" ht="10.5">
      <c r="A128" s="2" t="s">
        <v>1253</v>
      </c>
      <c r="B128" s="2" t="s">
        <v>1253</v>
      </c>
      <c r="C128" s="2" t="s">
        <v>1253</v>
      </c>
    </row>
    <row r="129" spans="1:3" ht="10.5">
      <c r="A129" s="2" t="s">
        <v>1253</v>
      </c>
      <c r="B129" s="2" t="s">
        <v>1253</v>
      </c>
      <c r="C129" s="2" t="s">
        <v>1253</v>
      </c>
    </row>
    <row r="130" spans="1:3" ht="10.5">
      <c r="A130" s="2" t="s">
        <v>1253</v>
      </c>
      <c r="B130" s="2" t="s">
        <v>1253</v>
      </c>
      <c r="C130" s="2" t="s">
        <v>1253</v>
      </c>
    </row>
    <row r="131" spans="1:3" ht="10.5">
      <c r="A131" s="2" t="s">
        <v>1253</v>
      </c>
      <c r="B131" s="2" t="s">
        <v>1253</v>
      </c>
      <c r="C131" s="2" t="s">
        <v>1253</v>
      </c>
    </row>
    <row r="132" spans="1:3" ht="10.5">
      <c r="A132" s="2" t="s">
        <v>1253</v>
      </c>
      <c r="B132" s="2" t="s">
        <v>1253</v>
      </c>
      <c r="C132" s="2" t="s">
        <v>1253</v>
      </c>
    </row>
    <row r="133" spans="1:3" ht="10.5">
      <c r="A133" s="2" t="s">
        <v>1253</v>
      </c>
      <c r="B133" s="2" t="s">
        <v>1253</v>
      </c>
      <c r="C133" s="2" t="s">
        <v>1253</v>
      </c>
    </row>
    <row r="134" spans="1:3" ht="10.5">
      <c r="A134" s="2" t="s">
        <v>1253</v>
      </c>
      <c r="B134" s="2" t="s">
        <v>1253</v>
      </c>
      <c r="C134" s="2" t="s">
        <v>1253</v>
      </c>
    </row>
    <row r="135" spans="1:3" ht="10.5">
      <c r="A135" s="2" t="s">
        <v>1253</v>
      </c>
      <c r="B135" s="2" t="s">
        <v>1253</v>
      </c>
      <c r="C135" s="2" t="s">
        <v>1253</v>
      </c>
    </row>
    <row r="136" spans="1:3" ht="10.5">
      <c r="A136" s="2" t="s">
        <v>1253</v>
      </c>
      <c r="B136" s="2" t="s">
        <v>1253</v>
      </c>
      <c r="C136" s="2" t="s">
        <v>1253</v>
      </c>
    </row>
    <row r="137" spans="1:3" ht="10.5">
      <c r="A137" s="2" t="s">
        <v>1253</v>
      </c>
      <c r="B137" s="2" t="s">
        <v>1253</v>
      </c>
      <c r="C137" s="2" t="s">
        <v>1253</v>
      </c>
    </row>
    <row r="138" spans="1:3" ht="10.5">
      <c r="A138" s="2" t="s">
        <v>1253</v>
      </c>
      <c r="B138" s="2" t="s">
        <v>1253</v>
      </c>
      <c r="C138" s="2" t="s">
        <v>1253</v>
      </c>
    </row>
    <row r="139" spans="1:3" ht="10.5">
      <c r="A139" s="2" t="s">
        <v>1253</v>
      </c>
      <c r="B139" s="2" t="s">
        <v>1253</v>
      </c>
      <c r="C139" s="2" t="s">
        <v>1253</v>
      </c>
    </row>
    <row r="140" spans="1:3" ht="10.5">
      <c r="A140" s="2" t="s">
        <v>1253</v>
      </c>
      <c r="B140" s="2" t="s">
        <v>1253</v>
      </c>
      <c r="C140" s="2" t="s">
        <v>1253</v>
      </c>
    </row>
    <row r="141" spans="1:3" ht="10.5">
      <c r="A141" s="2" t="s">
        <v>1253</v>
      </c>
      <c r="B141" s="2" t="s">
        <v>1253</v>
      </c>
      <c r="C141" s="2" t="s">
        <v>1253</v>
      </c>
    </row>
    <row r="142" spans="1:3" ht="10.5">
      <c r="A142" s="2" t="s">
        <v>1253</v>
      </c>
      <c r="B142" s="2" t="s">
        <v>1253</v>
      </c>
      <c r="C142" s="2" t="s">
        <v>1253</v>
      </c>
    </row>
    <row r="143" spans="1:3" ht="10.5">
      <c r="A143" s="2" t="s">
        <v>1253</v>
      </c>
      <c r="B143" s="2" t="s">
        <v>1253</v>
      </c>
      <c r="C143" s="2" t="s">
        <v>1253</v>
      </c>
    </row>
    <row r="144" spans="1:3" ht="10.5">
      <c r="A144" s="2" t="s">
        <v>1253</v>
      </c>
      <c r="B144" s="2" t="s">
        <v>1253</v>
      </c>
      <c r="C144" s="2" t="s">
        <v>1253</v>
      </c>
    </row>
    <row r="145" spans="1:3" ht="10.5">
      <c r="A145" s="2" t="s">
        <v>1253</v>
      </c>
      <c r="B145" s="2" t="s">
        <v>1253</v>
      </c>
      <c r="C145" s="2" t="s">
        <v>1253</v>
      </c>
    </row>
    <row r="146" spans="1:3" ht="10.5">
      <c r="A146" s="2" t="s">
        <v>1253</v>
      </c>
      <c r="B146" s="2" t="s">
        <v>1253</v>
      </c>
      <c r="C146" s="2" t="s">
        <v>1253</v>
      </c>
    </row>
    <row r="147" spans="1:3" ht="10.5">
      <c r="A147" s="2" t="s">
        <v>1253</v>
      </c>
      <c r="B147" s="2" t="s">
        <v>1253</v>
      </c>
      <c r="C147" s="2" t="s">
        <v>1253</v>
      </c>
    </row>
    <row r="148" spans="1:3" ht="10.5">
      <c r="A148" s="2" t="s">
        <v>1253</v>
      </c>
      <c r="B148" s="2" t="s">
        <v>1253</v>
      </c>
      <c r="C148" s="2" t="s">
        <v>1253</v>
      </c>
    </row>
    <row r="149" spans="1:3" ht="10.5">
      <c r="A149" s="2" t="s">
        <v>1253</v>
      </c>
      <c r="B149" s="2" t="s">
        <v>1253</v>
      </c>
      <c r="C149" s="2" t="s">
        <v>1253</v>
      </c>
    </row>
    <row r="150" spans="1:3" ht="10.5">
      <c r="A150" s="2" t="s">
        <v>1253</v>
      </c>
      <c r="B150" s="2" t="s">
        <v>1253</v>
      </c>
      <c r="C150" s="2" t="s">
        <v>1253</v>
      </c>
    </row>
    <row r="151" spans="1:3" ht="10.5">
      <c r="A151" s="2" t="s">
        <v>1253</v>
      </c>
      <c r="B151" s="2" t="s">
        <v>1253</v>
      </c>
      <c r="C151" s="2" t="s">
        <v>1253</v>
      </c>
    </row>
    <row r="152" spans="1:3" ht="10.5">
      <c r="A152" s="2" t="s">
        <v>1253</v>
      </c>
      <c r="B152" s="2" t="s">
        <v>1253</v>
      </c>
      <c r="C152" s="2" t="s">
        <v>1253</v>
      </c>
    </row>
    <row r="153" spans="1:3" ht="10.5">
      <c r="A153" s="2" t="s">
        <v>1253</v>
      </c>
      <c r="B153" s="2" t="s">
        <v>1253</v>
      </c>
      <c r="C153" s="2" t="s">
        <v>1253</v>
      </c>
    </row>
    <row r="154" spans="1:3" ht="10.5">
      <c r="A154" s="2" t="s">
        <v>1253</v>
      </c>
      <c r="B154" s="2" t="s">
        <v>1253</v>
      </c>
      <c r="C154" s="2" t="s">
        <v>1253</v>
      </c>
    </row>
    <row r="155" spans="1:3" ht="10.5">
      <c r="A155" s="2" t="s">
        <v>1253</v>
      </c>
      <c r="B155" s="2" t="s">
        <v>1253</v>
      </c>
      <c r="C155" s="2" t="s">
        <v>1253</v>
      </c>
    </row>
    <row r="156" spans="1:3" ht="10.5">
      <c r="A156" s="2" t="s">
        <v>1253</v>
      </c>
      <c r="B156" s="2" t="s">
        <v>1253</v>
      </c>
      <c r="C156" s="2" t="s">
        <v>1253</v>
      </c>
    </row>
    <row r="157" spans="1:3" ht="10.5">
      <c r="A157" s="2" t="s">
        <v>1253</v>
      </c>
      <c r="B157" s="2" t="s">
        <v>1253</v>
      </c>
      <c r="C157" s="2" t="s">
        <v>1253</v>
      </c>
    </row>
    <row r="158" spans="1:3" ht="10.5">
      <c r="A158" s="2" t="s">
        <v>1253</v>
      </c>
      <c r="B158" s="2" t="s">
        <v>1253</v>
      </c>
      <c r="C158" s="2" t="s">
        <v>1253</v>
      </c>
    </row>
    <row r="159" spans="1:3" ht="10.5">
      <c r="A159" s="2" t="s">
        <v>1253</v>
      </c>
      <c r="B159" s="2" t="s">
        <v>1253</v>
      </c>
      <c r="C159" s="2" t="s">
        <v>1253</v>
      </c>
    </row>
    <row r="160" spans="1:3" ht="10.5">
      <c r="A160" s="2" t="s">
        <v>1253</v>
      </c>
      <c r="B160" s="2" t="s">
        <v>1253</v>
      </c>
      <c r="C160" s="2" t="s">
        <v>1253</v>
      </c>
    </row>
    <row r="161" spans="1:3" ht="10.5">
      <c r="A161" s="2" t="s">
        <v>1253</v>
      </c>
      <c r="B161" s="2" t="s">
        <v>1253</v>
      </c>
      <c r="C161" s="2" t="s">
        <v>1253</v>
      </c>
    </row>
    <row r="162" spans="1:3" ht="10.5">
      <c r="A162" s="2" t="s">
        <v>1253</v>
      </c>
      <c r="B162" s="2" t="s">
        <v>1253</v>
      </c>
      <c r="C162" s="2" t="s">
        <v>1253</v>
      </c>
    </row>
    <row r="163" spans="1:3" ht="10.5">
      <c r="A163" s="2" t="s">
        <v>1253</v>
      </c>
      <c r="B163" s="2" t="s">
        <v>1253</v>
      </c>
      <c r="C163" s="2" t="s">
        <v>1253</v>
      </c>
    </row>
    <row r="164" spans="1:3" ht="10.5">
      <c r="A164" s="2" t="s">
        <v>1253</v>
      </c>
      <c r="B164" s="2" t="s">
        <v>1253</v>
      </c>
      <c r="C164" s="2" t="s">
        <v>1253</v>
      </c>
    </row>
    <row r="165" spans="1:3" ht="10.5">
      <c r="A165" s="2" t="s">
        <v>1253</v>
      </c>
      <c r="B165" s="2" t="s">
        <v>1253</v>
      </c>
      <c r="C165" s="2" t="s">
        <v>1253</v>
      </c>
    </row>
    <row r="166" spans="1:3" ht="10.5">
      <c r="A166" s="2" t="s">
        <v>1253</v>
      </c>
      <c r="B166" s="2" t="s">
        <v>1253</v>
      </c>
      <c r="C166" s="2" t="s">
        <v>1253</v>
      </c>
    </row>
    <row r="167" spans="1:3" ht="10.5">
      <c r="A167" s="2" t="s">
        <v>1253</v>
      </c>
      <c r="B167" s="2" t="s">
        <v>1253</v>
      </c>
      <c r="C167" s="2" t="s">
        <v>1253</v>
      </c>
    </row>
    <row r="168" spans="1:3" ht="10.5">
      <c r="A168" s="2" t="s">
        <v>1253</v>
      </c>
      <c r="B168" s="2" t="s">
        <v>1253</v>
      </c>
      <c r="C168" s="2" t="s">
        <v>1253</v>
      </c>
    </row>
    <row r="169" spans="1:3" ht="10.5">
      <c r="A169" s="2" t="s">
        <v>1253</v>
      </c>
      <c r="B169" s="2" t="s">
        <v>1253</v>
      </c>
      <c r="C169" s="2" t="s">
        <v>1253</v>
      </c>
    </row>
    <row r="170" spans="1:3" ht="10.5">
      <c r="A170" s="2" t="s">
        <v>1253</v>
      </c>
      <c r="B170" s="2" t="s">
        <v>1253</v>
      </c>
      <c r="C170" s="2" t="s">
        <v>1253</v>
      </c>
    </row>
    <row r="171" spans="1:3" ht="10.5">
      <c r="A171" s="2" t="s">
        <v>1253</v>
      </c>
      <c r="B171" s="2" t="s">
        <v>1253</v>
      </c>
      <c r="C171" s="2" t="s">
        <v>1253</v>
      </c>
    </row>
    <row r="172" spans="1:3" ht="10.5">
      <c r="A172" s="2" t="s">
        <v>1253</v>
      </c>
      <c r="B172" s="2" t="s">
        <v>1253</v>
      </c>
      <c r="C172" s="2" t="s">
        <v>1253</v>
      </c>
    </row>
    <row r="173" spans="1:3" ht="10.5">
      <c r="A173" s="2" t="s">
        <v>1253</v>
      </c>
      <c r="B173" s="2" t="s">
        <v>1253</v>
      </c>
      <c r="C173" s="2" t="s">
        <v>1253</v>
      </c>
    </row>
    <row r="174" spans="1:3" ht="10.5">
      <c r="A174" s="2" t="s">
        <v>1253</v>
      </c>
      <c r="B174" s="2" t="s">
        <v>1253</v>
      </c>
      <c r="C174" s="2" t="s">
        <v>1253</v>
      </c>
    </row>
    <row r="175" spans="1:3" ht="10.5">
      <c r="A175" s="2" t="s">
        <v>1253</v>
      </c>
      <c r="B175" s="2" t="s">
        <v>1253</v>
      </c>
      <c r="C175" s="2" t="s">
        <v>1253</v>
      </c>
    </row>
    <row r="176" spans="1:3" ht="10.5">
      <c r="A176" s="2" t="s">
        <v>1253</v>
      </c>
      <c r="B176" s="2" t="s">
        <v>1253</v>
      </c>
      <c r="C176" s="2" t="s">
        <v>1253</v>
      </c>
    </row>
    <row r="177" spans="1:3" ht="10.5">
      <c r="A177" s="2" t="s">
        <v>1253</v>
      </c>
      <c r="B177" s="2" t="s">
        <v>1253</v>
      </c>
      <c r="C177" s="2" t="s">
        <v>1253</v>
      </c>
    </row>
    <row r="178" spans="1:3" ht="10.5">
      <c r="A178" s="2" t="s">
        <v>1253</v>
      </c>
      <c r="B178" s="2" t="s">
        <v>1253</v>
      </c>
      <c r="C178" s="2" t="s">
        <v>1253</v>
      </c>
    </row>
    <row r="179" spans="1:3" ht="10.5">
      <c r="A179" s="2" t="s">
        <v>1253</v>
      </c>
      <c r="B179" s="2" t="s">
        <v>1253</v>
      </c>
      <c r="C179" s="2" t="s">
        <v>1253</v>
      </c>
    </row>
    <row r="180" spans="1:3" ht="10.5">
      <c r="A180" s="2" t="s">
        <v>1253</v>
      </c>
      <c r="B180" s="2" t="s">
        <v>1253</v>
      </c>
      <c r="C180" s="2" t="s">
        <v>1253</v>
      </c>
    </row>
    <row r="181" spans="1:3" ht="10.5">
      <c r="A181" s="2" t="s">
        <v>1253</v>
      </c>
      <c r="B181" s="2" t="s">
        <v>1253</v>
      </c>
      <c r="C181" s="2" t="s">
        <v>1253</v>
      </c>
    </row>
    <row r="182" spans="1:3" ht="10.5">
      <c r="A182" s="2" t="s">
        <v>1253</v>
      </c>
      <c r="B182" s="2" t="s">
        <v>1253</v>
      </c>
      <c r="C182" s="2" t="s">
        <v>1253</v>
      </c>
    </row>
    <row r="183" spans="1:3" ht="10.5">
      <c r="A183" s="2" t="s">
        <v>1253</v>
      </c>
      <c r="B183" s="2" t="s">
        <v>1253</v>
      </c>
      <c r="C183" s="2" t="s">
        <v>1253</v>
      </c>
    </row>
    <row r="184" spans="1:3" ht="10.5">
      <c r="A184" s="2" t="s">
        <v>1253</v>
      </c>
      <c r="B184" s="2" t="s">
        <v>1253</v>
      </c>
      <c r="C184" s="2" t="s">
        <v>1253</v>
      </c>
    </row>
    <row r="185" spans="1:3" ht="10.5">
      <c r="A185" s="2" t="s">
        <v>1253</v>
      </c>
      <c r="B185" s="2" t="s">
        <v>1253</v>
      </c>
      <c r="C185" s="2" t="s">
        <v>1253</v>
      </c>
    </row>
    <row r="186" spans="1:3" ht="10.5">
      <c r="A186" s="2" t="s">
        <v>1253</v>
      </c>
      <c r="B186" s="2" t="s">
        <v>1253</v>
      </c>
      <c r="C186" s="2" t="s">
        <v>1253</v>
      </c>
    </row>
    <row r="187" spans="1:3" ht="10.5">
      <c r="A187" s="2" t="s">
        <v>1253</v>
      </c>
      <c r="B187" s="2" t="s">
        <v>1253</v>
      </c>
      <c r="C187" s="2" t="s">
        <v>1253</v>
      </c>
    </row>
    <row r="188" spans="1:3" ht="10.5">
      <c r="A188" s="2" t="s">
        <v>1253</v>
      </c>
      <c r="B188" s="2" t="s">
        <v>1253</v>
      </c>
      <c r="C188" s="2" t="s">
        <v>1253</v>
      </c>
    </row>
    <row r="189" spans="1:3" ht="10.5">
      <c r="A189" s="2" t="s">
        <v>1253</v>
      </c>
      <c r="B189" s="2" t="s">
        <v>1253</v>
      </c>
      <c r="C189" s="2" t="s">
        <v>1253</v>
      </c>
    </row>
    <row r="190" spans="1:3" ht="10.5">
      <c r="A190" s="2" t="s">
        <v>1253</v>
      </c>
      <c r="B190" s="2" t="s">
        <v>1253</v>
      </c>
      <c r="C190" s="2" t="s">
        <v>1253</v>
      </c>
    </row>
    <row r="191" spans="1:3" ht="10.5">
      <c r="A191" s="2" t="s">
        <v>1253</v>
      </c>
      <c r="B191" s="2" t="s">
        <v>1253</v>
      </c>
      <c r="C191" s="2" t="s">
        <v>1253</v>
      </c>
    </row>
    <row r="192" spans="1:3" ht="10.5">
      <c r="A192" s="2" t="s">
        <v>1253</v>
      </c>
      <c r="B192" s="2" t="s">
        <v>1253</v>
      </c>
      <c r="C192" s="2" t="s">
        <v>1253</v>
      </c>
    </row>
    <row r="193" spans="1:3" ht="10.5">
      <c r="A193" s="2" t="s">
        <v>1253</v>
      </c>
      <c r="B193" s="2" t="s">
        <v>1253</v>
      </c>
      <c r="C193" s="2" t="s">
        <v>1253</v>
      </c>
    </row>
    <row r="194" spans="1:3" ht="10.5">
      <c r="A194" s="2" t="s">
        <v>1253</v>
      </c>
      <c r="B194" s="2" t="s">
        <v>1253</v>
      </c>
      <c r="C194" s="2" t="s">
        <v>1253</v>
      </c>
    </row>
    <row r="195" spans="1:3" ht="10.5">
      <c r="A195" s="2" t="s">
        <v>1253</v>
      </c>
      <c r="B195" s="2" t="s">
        <v>1253</v>
      </c>
      <c r="C195" s="2" t="s">
        <v>1253</v>
      </c>
    </row>
    <row r="196" spans="1:3" ht="10.5">
      <c r="A196" s="2" t="s">
        <v>1253</v>
      </c>
      <c r="B196" s="2" t="s">
        <v>1253</v>
      </c>
      <c r="C196" s="2" t="s">
        <v>1253</v>
      </c>
    </row>
    <row r="197" spans="1:3" ht="10.5">
      <c r="A197" s="2" t="s">
        <v>1253</v>
      </c>
      <c r="B197" s="2" t="s">
        <v>1253</v>
      </c>
      <c r="C197" s="2" t="s">
        <v>1253</v>
      </c>
    </row>
    <row r="198" spans="1:3" ht="10.5">
      <c r="A198" s="2" t="s">
        <v>1253</v>
      </c>
      <c r="B198" s="2" t="s">
        <v>1253</v>
      </c>
      <c r="C198" s="2" t="s">
        <v>1253</v>
      </c>
    </row>
    <row r="199" spans="1:3" ht="10.5">
      <c r="A199" s="2" t="s">
        <v>1253</v>
      </c>
      <c r="B199" s="2" t="s">
        <v>1253</v>
      </c>
      <c r="C199" s="2" t="s">
        <v>1253</v>
      </c>
    </row>
    <row r="200" spans="1:3" ht="10.5">
      <c r="A200" s="2" t="s">
        <v>1253</v>
      </c>
      <c r="B200" s="2" t="s">
        <v>1253</v>
      </c>
      <c r="C20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1224</v>
      </c>
      <c r="C1" s="6"/>
      <c r="D1" s="6"/>
      <c r="E1" s="6"/>
      <c r="F1" s="6"/>
    </row>
    <row r="2" spans="1:3" ht="10.5">
      <c r="A2" s="2" t="s">
        <v>1286</v>
      </c>
      <c r="B2" s="2" t="s">
        <v>1286</v>
      </c>
      <c r="C2" s="5"/>
    </row>
    <row r="3" spans="1:2" ht="10.5">
      <c r="A3" s="2" t="s">
        <v>1287</v>
      </c>
      <c r="B3" s="2" t="s">
        <v>1287</v>
      </c>
    </row>
    <row r="4" spans="1:2" ht="10.5">
      <c r="A4" s="2" t="s">
        <v>1288</v>
      </c>
      <c r="B4" s="2" t="s">
        <v>1288</v>
      </c>
    </row>
    <row r="5" spans="1:2" ht="10.5">
      <c r="A5" s="2" t="s">
        <v>1211</v>
      </c>
      <c r="B5" s="2" t="s">
        <v>1211</v>
      </c>
    </row>
    <row r="6" spans="1:2" ht="10.5">
      <c r="A6" s="2" t="s">
        <v>1253</v>
      </c>
      <c r="B6" s="2" t="s">
        <v>1253</v>
      </c>
    </row>
    <row r="7" spans="1:2" ht="10.5">
      <c r="A7" s="2" t="s">
        <v>1253</v>
      </c>
      <c r="B7" s="2" t="s">
        <v>1253</v>
      </c>
    </row>
    <row r="8" spans="1:2" ht="10.5">
      <c r="A8" s="2" t="s">
        <v>1253</v>
      </c>
      <c r="B8" s="2" t="s">
        <v>1253</v>
      </c>
    </row>
    <row r="9" spans="1:2" ht="10.5">
      <c r="A9" s="2" t="s">
        <v>1253</v>
      </c>
      <c r="B9" s="2" t="s">
        <v>1253</v>
      </c>
    </row>
    <row r="10" spans="1:2" ht="10.5">
      <c r="A10" s="2" t="s">
        <v>1253</v>
      </c>
      <c r="B10" s="2" t="s">
        <v>1253</v>
      </c>
    </row>
    <row r="11" spans="1:2" ht="10.5">
      <c r="A11" s="2" t="s">
        <v>1253</v>
      </c>
      <c r="B11" s="2" t="s">
        <v>1253</v>
      </c>
    </row>
    <row r="12" spans="1:2" ht="10.5">
      <c r="A12" s="2" t="s">
        <v>1253</v>
      </c>
      <c r="B12" s="2" t="s">
        <v>1253</v>
      </c>
    </row>
    <row r="13" spans="1:2" ht="10.5">
      <c r="A13" s="2" t="s">
        <v>1253</v>
      </c>
      <c r="B13" s="2" t="s">
        <v>1253</v>
      </c>
    </row>
    <row r="14" spans="1:2" ht="10.5">
      <c r="A14" s="2" t="s">
        <v>1253</v>
      </c>
      <c r="B14" s="2" t="s">
        <v>1253</v>
      </c>
    </row>
    <row r="15" spans="1:2" ht="10.5">
      <c r="A15" s="2" t="s">
        <v>1253</v>
      </c>
      <c r="B15" s="2" t="s">
        <v>1253</v>
      </c>
    </row>
    <row r="16" spans="1:2" ht="10.5">
      <c r="A16" s="2" t="s">
        <v>1253</v>
      </c>
      <c r="B16" s="2" t="s">
        <v>1253</v>
      </c>
    </row>
    <row r="17" spans="1:2" ht="10.5">
      <c r="A17" s="2" t="s">
        <v>1253</v>
      </c>
      <c r="B17" s="2" t="s">
        <v>1253</v>
      </c>
    </row>
    <row r="18" spans="1:2" ht="10.5">
      <c r="A18" s="2" t="s">
        <v>1253</v>
      </c>
      <c r="B18" s="2" t="s">
        <v>1253</v>
      </c>
    </row>
    <row r="19" spans="1:2" ht="10.5">
      <c r="A19" s="2" t="s">
        <v>1253</v>
      </c>
      <c r="B19" s="2" t="s">
        <v>1253</v>
      </c>
    </row>
    <row r="20" spans="1:2" ht="10.5">
      <c r="A20" s="2" t="s">
        <v>1253</v>
      </c>
      <c r="B20" s="2" t="s">
        <v>1253</v>
      </c>
    </row>
    <row r="21" spans="1:2" ht="10.5">
      <c r="A21" s="2" t="s">
        <v>1253</v>
      </c>
      <c r="B21" s="2" t="s">
        <v>1253</v>
      </c>
    </row>
    <row r="22" spans="1:2" ht="10.5">
      <c r="A22" s="2" t="s">
        <v>1253</v>
      </c>
      <c r="B22" s="2" t="s">
        <v>1253</v>
      </c>
    </row>
    <row r="23" spans="1:2" ht="10.5">
      <c r="A23" s="2" t="s">
        <v>1253</v>
      </c>
      <c r="B23" s="2" t="s">
        <v>1253</v>
      </c>
    </row>
    <row r="24" spans="1:2" ht="10.5">
      <c r="A24" s="2" t="s">
        <v>1253</v>
      </c>
      <c r="B24" s="2" t="s">
        <v>1253</v>
      </c>
    </row>
    <row r="25" spans="1:2" ht="10.5">
      <c r="A25" s="2" t="s">
        <v>1253</v>
      </c>
      <c r="B25" s="2" t="s">
        <v>1253</v>
      </c>
    </row>
    <row r="26" spans="1:2" ht="10.5">
      <c r="A26" s="2" t="s">
        <v>1253</v>
      </c>
      <c r="B26" s="2" t="s">
        <v>1253</v>
      </c>
    </row>
    <row r="27" spans="1:2" ht="10.5">
      <c r="A27" s="2" t="s">
        <v>1253</v>
      </c>
      <c r="B27" s="2" t="s">
        <v>1253</v>
      </c>
    </row>
    <row r="28" spans="1:2" ht="10.5">
      <c r="A28" s="2" t="s">
        <v>1253</v>
      </c>
      <c r="B28" s="2" t="s">
        <v>1253</v>
      </c>
    </row>
    <row r="29" spans="1:2" ht="10.5">
      <c r="A29" s="2" t="s">
        <v>1253</v>
      </c>
      <c r="B29" s="2" t="s">
        <v>1253</v>
      </c>
    </row>
    <row r="30" spans="1:2" ht="10.5">
      <c r="A30" s="2" t="s">
        <v>1253</v>
      </c>
      <c r="B30" s="2" t="s">
        <v>1253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347</v>
      </c>
      <c r="B1" t="s">
        <v>348</v>
      </c>
      <c r="C1" t="s">
        <v>349</v>
      </c>
      <c r="D1" t="s">
        <v>350</v>
      </c>
      <c r="F1" t="s">
        <v>337</v>
      </c>
      <c r="G1" t="s">
        <v>338</v>
      </c>
      <c r="H1" t="s">
        <v>339</v>
      </c>
      <c r="I1" t="s">
        <v>340</v>
      </c>
      <c r="J1" t="s">
        <v>341</v>
      </c>
      <c r="K1" t="s">
        <v>342</v>
      </c>
      <c r="L1" t="s">
        <v>343</v>
      </c>
      <c r="M1" t="s">
        <v>344</v>
      </c>
      <c r="N1" t="s">
        <v>345</v>
      </c>
    </row>
    <row r="2" spans="1:14" ht="10.5">
      <c r="A2" s="98" t="s">
        <v>351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275</v>
      </c>
      <c r="G2" t="str">
        <f>Metai</f>
        <v>2016</v>
      </c>
      <c r="H2" t="str">
        <f>Menuo</f>
        <v>rugsėjo 30 d.</v>
      </c>
      <c r="I2" t="str">
        <f>IstaigosKodas</f>
        <v>2224</v>
      </c>
      <c r="L2">
        <v>337</v>
      </c>
      <c r="M2" t="s">
        <v>346</v>
      </c>
      <c r="N2" t="str">
        <f>CRC</f>
        <v>f240810e</v>
      </c>
    </row>
    <row r="3" spans="1:4" ht="10.5">
      <c r="A3" s="98" t="s">
        <v>352</v>
      </c>
      <c r="B3" t="str">
        <f ca="1">IF(ISTEXT(INDIRECT($A$3)),INDIRECT($A$3),"")</f>
        <v>Girelės 57, Kaišiadorys   190804361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8" t="s">
        <v>353</v>
      </c>
      <c r="B4" t="str">
        <f ca="1">IF(ISTEXT(INDIRECT($A$4)),INDIRECT($A$4),"")</f>
        <v>2016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8" t="s">
        <v>354</v>
      </c>
      <c r="B5" t="str">
        <f ca="1">IF(ISTEXT(INDIRECT($A$5)),INDIRECT($A$5),"")</f>
        <v>rugsėjo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8" t="s">
        <v>355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8" t="s">
        <v>356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8" t="s">
        <v>357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8" t="s">
        <v>358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8" t="s">
        <v>359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8" t="s">
        <v>360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8" t="s">
        <v>361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8" t="s">
        <v>362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8" t="s">
        <v>363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8" t="s">
        <v>364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8" t="s">
        <v>365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8" t="s">
        <v>366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8" t="s">
        <v>367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8" t="s">
        <v>368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8" t="s">
        <v>369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8" t="s">
        <v>370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8" t="s">
        <v>371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8" t="s">
        <v>372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8" t="s">
        <v>373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8" t="s">
        <v>374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8" t="s">
        <v>375</v>
      </c>
      <c r="B26">
        <f ca="1">IF(ISTEXT(INDIRECT($A$26)),INDIRECT($A$26),"")</f>
      </c>
      <c r="C26">
        <f ca="1">IF(ISNUMBER(INDIRECT($A$26)),ROUND(INDIRECT($A$26),2),0)</f>
        <v>829.09</v>
      </c>
      <c r="D26" t="b">
        <f ca="1">ISBLANK(INDIRECT($A$26))</f>
        <v>0</v>
      </c>
    </row>
    <row r="27" spans="1:4" ht="10.5">
      <c r="A27" s="98" t="s">
        <v>376</v>
      </c>
      <c r="B27">
        <f ca="1">IF(ISTEXT(INDIRECT($A$27)),INDIRECT($A$27),"")</f>
      </c>
      <c r="C27">
        <f ca="1">IF(ISNUMBER(INDIRECT($A$27)),ROUND(INDIRECT($A$27),2),0)</f>
        <v>7384.22</v>
      </c>
      <c r="D27" t="b">
        <f ca="1">ISBLANK(INDIRECT($A$27))</f>
        <v>0</v>
      </c>
    </row>
    <row r="28" spans="1:4" ht="10.5">
      <c r="A28" s="98" t="s">
        <v>377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8" t="s">
        <v>378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8" t="s">
        <v>379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8" t="s">
        <v>380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8" t="s">
        <v>381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8" t="s">
        <v>382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8" t="s">
        <v>383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8" t="s">
        <v>384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8" t="s">
        <v>385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8" t="s">
        <v>386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8" t="s">
        <v>387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8" t="s">
        <v>388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8" t="s">
        <v>389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8" t="s">
        <v>390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8" t="s">
        <v>391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8" t="s">
        <v>392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8" t="s">
        <v>393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8" t="s">
        <v>394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8" t="s">
        <v>395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8" t="s">
        <v>396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8" t="s">
        <v>397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8" t="s">
        <v>398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8" t="s">
        <v>399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8" t="s">
        <v>400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8" t="s">
        <v>401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8" t="s">
        <v>402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8" t="s">
        <v>403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8" t="s">
        <v>404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8" t="s">
        <v>405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8" t="s">
        <v>406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8" t="s">
        <v>407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8" t="s">
        <v>408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8" t="s">
        <v>409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8" t="s">
        <v>410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8" t="s">
        <v>411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8" t="s">
        <v>412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8" t="s">
        <v>413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8" t="s">
        <v>414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8" t="s">
        <v>415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8" t="s">
        <v>416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8" t="s">
        <v>417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8" t="s">
        <v>418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8" t="s">
        <v>419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8" t="s">
        <v>420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8" t="s">
        <v>421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8" t="s">
        <v>422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8" t="s">
        <v>423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8" t="s">
        <v>424</v>
      </c>
      <c r="B75">
        <f ca="1">IF(ISTEXT(INDIRECT($A$75)),INDIRECT($A$75),"")</f>
      </c>
      <c r="C75">
        <f ca="1">IF(ISNUMBER(INDIRECT($A$75)),ROUND(INDIRECT($A$75),2),0)</f>
        <v>829.09</v>
      </c>
      <c r="D75" t="b">
        <f ca="1">ISBLANK(INDIRECT($A$75))</f>
        <v>0</v>
      </c>
    </row>
    <row r="76" spans="1:4" ht="10.5">
      <c r="A76" s="98" t="s">
        <v>425</v>
      </c>
      <c r="B76">
        <f ca="1">IF(ISTEXT(INDIRECT($A$76)),INDIRECT($A$76),"")</f>
      </c>
      <c r="C76">
        <f ca="1">IF(ISNUMBER(INDIRECT($A$76)),ROUND(INDIRECT($A$76),2),0)</f>
        <v>7384.22</v>
      </c>
      <c r="D76" t="b">
        <f ca="1">ISBLANK(INDIRECT($A$76))</f>
        <v>0</v>
      </c>
    </row>
    <row r="77" spans="1:4" ht="10.5">
      <c r="A77" s="98" t="s">
        <v>426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8" t="s">
        <v>427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8" t="s">
        <v>428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8" t="s">
        <v>429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8" t="s">
        <v>430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8" t="s">
        <v>431</v>
      </c>
      <c r="B82">
        <f ca="1">IF(ISTEXT(INDIRECT($A$82)),INDIRECT($A$82),"")</f>
      </c>
      <c r="C82">
        <f ca="1">IF(ISNUMBER(INDIRECT($A$82)),ROUND(INDIRECT($A$82),2),0)</f>
        <v>829.09</v>
      </c>
      <c r="D82" t="b">
        <f ca="1">ISBLANK(INDIRECT($A$82))</f>
        <v>0</v>
      </c>
    </row>
    <row r="83" spans="1:4" ht="10.5">
      <c r="A83" s="98" t="s">
        <v>432</v>
      </c>
      <c r="B83">
        <f ca="1">IF(ISTEXT(INDIRECT($A$83)),INDIRECT($A$83),"")</f>
      </c>
      <c r="C83">
        <f ca="1">IF(ISNUMBER(INDIRECT($A$83)),ROUND(INDIRECT($A$83),2),0)</f>
        <v>7384.22</v>
      </c>
      <c r="D83" t="b">
        <f ca="1">ISBLANK(INDIRECT($A$83))</f>
        <v>0</v>
      </c>
    </row>
    <row r="84" spans="1:4" ht="10.5">
      <c r="A84" s="98" t="s">
        <v>433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8" t="s">
        <v>434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8" t="s">
        <v>435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8" t="s">
        <v>436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8" t="s">
        <v>437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8" t="s">
        <v>438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8" t="s">
        <v>439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8" t="s">
        <v>440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8" t="s">
        <v>441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8" t="s">
        <v>442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8" t="s">
        <v>443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8" t="s">
        <v>444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8" t="s">
        <v>445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8" t="s">
        <v>446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8" t="s">
        <v>447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8" t="s">
        <v>448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8" t="s">
        <v>449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8" t="s">
        <v>450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98" t="s">
        <v>451</v>
      </c>
      <c r="B102">
        <f ca="1">IF(ISTEXT(INDIRECT($A$102)),INDIRECT($A$102),"")</f>
      </c>
      <c r="C102">
        <f ca="1">IF(ISNUMBER(INDIRECT($A$102)),ROUND(INDIRECT($A$102),2),0)</f>
        <v>234.93</v>
      </c>
      <c r="D102" t="b">
        <f ca="1">ISBLANK(INDIRECT($A$102))</f>
        <v>0</v>
      </c>
    </row>
    <row r="103" spans="1:4" ht="10.5">
      <c r="A103" s="98" t="s">
        <v>452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8" t="s">
        <v>453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8" t="s">
        <v>454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8" t="s">
        <v>455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8" t="s">
        <v>456</v>
      </c>
      <c r="B107">
        <f ca="1">IF(ISTEXT(INDIRECT($A$107)),INDIRECT($A$107),"")</f>
      </c>
      <c r="C107">
        <f ca="1">IF(ISNUMBER(INDIRECT($A$107)),ROUND(INDIRECT($A$107),2),0)</f>
        <v>707.07</v>
      </c>
      <c r="D107" t="b">
        <f ca="1">ISBLANK(INDIRECT($A$107))</f>
        <v>0</v>
      </c>
    </row>
    <row r="108" spans="1:4" ht="10.5">
      <c r="A108" s="98" t="s">
        <v>457</v>
      </c>
      <c r="B108">
        <f ca="1">IF(ISTEXT(INDIRECT($A$108)),INDIRECT($A$108),"")</f>
      </c>
      <c r="C108">
        <f ca="1">IF(ISNUMBER(INDIRECT($A$108)),ROUND(INDIRECT($A$108),2),0)</f>
        <v>1728.69</v>
      </c>
      <c r="D108" t="b">
        <f ca="1">ISBLANK(INDIRECT($A$108))</f>
        <v>0</v>
      </c>
    </row>
    <row r="109" spans="1:4" ht="10.5">
      <c r="A109" s="98" t="s">
        <v>458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8" t="s">
        <v>459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8" t="s">
        <v>460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8" t="s">
        <v>461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8" t="s">
        <v>462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8" t="s">
        <v>463</v>
      </c>
      <c r="B114">
        <f ca="1">IF(ISTEXT(INDIRECT($A$114)),INDIRECT($A$114),"")</f>
      </c>
      <c r="C114">
        <f ca="1">IF(ISNUMBER(INDIRECT($A$114)),ROUND(INDIRECT($A$114),2),0)</f>
        <v>86.25</v>
      </c>
      <c r="D114" t="b">
        <f ca="1">ISBLANK(INDIRECT($A$114))</f>
        <v>0</v>
      </c>
    </row>
    <row r="115" spans="1:4" ht="10.5">
      <c r="A115" s="98" t="s">
        <v>464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8" t="s">
        <v>465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8" t="s">
        <v>466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8" t="s">
        <v>467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8" t="s">
        <v>468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8" t="s">
        <v>469</v>
      </c>
      <c r="B120">
        <f ca="1">IF(ISTEXT(INDIRECT($A$120)),INDIRECT($A$120),"")</f>
      </c>
      <c r="C120">
        <f ca="1">IF(ISNUMBER(INDIRECT($A$120)),ROUND(INDIRECT($A$120),2),0)</f>
        <v>96.92</v>
      </c>
      <c r="D120" t="b">
        <f ca="1">ISBLANK(INDIRECT($A$120))</f>
        <v>0</v>
      </c>
    </row>
    <row r="121" spans="1:4" ht="10.5">
      <c r="A121" s="98" t="s">
        <v>470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8" t="s">
        <v>471</v>
      </c>
      <c r="B122" t="str">
        <f ca="1">IF(ISTEXT(INDIRECT($A$122)),INDIRECT($A$122),"")</f>
        <v>2. 2. 1. 1. 1. 10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8" t="s">
        <v>472</v>
      </c>
      <c r="B123" t="str">
        <f ca="1">IF(ISTEXT(INDIRECT($A$123)),INDIRECT($A$123),"")</f>
        <v>Kitos prekės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8" t="s">
        <v>473</v>
      </c>
      <c r="B124">
        <f ca="1">IF(ISTEXT(INDIRECT($A$124)),INDIRECT($A$124),"")</f>
      </c>
      <c r="C124">
        <f ca="1">IF(ISNUMBER(INDIRECT($A$124)),INDIRECT($A$124),0)</f>
        <v>18</v>
      </c>
      <c r="D124" t="b">
        <f ca="1">ISBLANK(INDIRECT($A$124))</f>
        <v>0</v>
      </c>
    </row>
    <row r="125" spans="1:4" ht="10.5">
      <c r="A125" s="98" t="s">
        <v>474</v>
      </c>
      <c r="B125">
        <f ca="1">IF(ISTEXT(INDIRECT($A$125)),INDIRECT($A$125),"")</f>
      </c>
      <c r="C125">
        <f ca="1">IF(ISNUMBER(INDIRECT($A$125)),ROUND(INDIRECT($A$125),2),0)</f>
        <v>22.98</v>
      </c>
      <c r="D125" t="b">
        <f ca="1">ISBLANK(INDIRECT($A$125))</f>
        <v>0</v>
      </c>
    </row>
    <row r="126" spans="1:4" ht="10.5">
      <c r="A126" s="98" t="s">
        <v>475</v>
      </c>
      <c r="B126">
        <f ca="1">IF(ISTEXT(INDIRECT($A$126)),INDIRECT($A$126),"")</f>
      </c>
      <c r="C126">
        <f ca="1">IF(ISNUMBER(INDIRECT($A$126)),ROUND(INDIRECT($A$126),2),0)</f>
        <v>823.28</v>
      </c>
      <c r="D126" t="b">
        <f ca="1">ISBLANK(INDIRECT($A$126))</f>
        <v>0</v>
      </c>
    </row>
    <row r="127" spans="1:4" ht="10.5">
      <c r="A127" s="98" t="s">
        <v>476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8" t="s">
        <v>477</v>
      </c>
      <c r="B128" t="str">
        <f ca="1">IF(ISTEXT(INDIRECT($A$128)),INDIRECT($A$128),"")</f>
        <v>2. 2. 1. 1. 1. 11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8" t="s">
        <v>478</v>
      </c>
      <c r="B129" t="str">
        <f ca="1">IF(ISTEXT(INDIRECT($A$129)),INDIRECT($A$129),"")</f>
        <v>Komandiruotės (transporto, apgyvendinimo, ryšio ir kitos komandiruotės išlaidos)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8" t="s">
        <v>479</v>
      </c>
      <c r="B130">
        <f ca="1">IF(ISTEXT(INDIRECT($A$130)),INDIRECT($A$130),"")</f>
      </c>
      <c r="C130">
        <f ca="1">IF(ISNUMBER(INDIRECT($A$130)),INDIRECT($A$130),0)</f>
        <v>19</v>
      </c>
      <c r="D130" t="b">
        <f ca="1">ISBLANK(INDIRECT($A$130))</f>
        <v>0</v>
      </c>
    </row>
    <row r="131" spans="1:4" ht="10.5">
      <c r="A131" s="98" t="s">
        <v>480</v>
      </c>
      <c r="B131">
        <f ca="1">IF(ISTEXT(INDIRECT($A$131)),INDIRECT($A$131),"")</f>
      </c>
      <c r="C131">
        <f ca="1">IF(ISNUMBER(INDIRECT($A$131)),ROUND(INDIRECT($A$131),1),0)</f>
        <v>0</v>
      </c>
      <c r="D131" t="b">
        <f ca="1">ISBLANK(INDIRECT($A$131))</f>
        <v>1</v>
      </c>
    </row>
    <row r="132" spans="1:4" ht="10.5">
      <c r="A132" s="98" t="s">
        <v>481</v>
      </c>
      <c r="B132">
        <f ca="1">IF(ISTEXT(INDIRECT($A$132)),INDIRECT($A$132),"")</f>
      </c>
      <c r="C132">
        <f ca="1">IF(ISNUMBER(INDIRECT($A$132)),ROUND(INDIRECT($A$132),1),0)</f>
        <v>0</v>
      </c>
      <c r="D132" t="b">
        <f ca="1">ISBLANK(INDIRECT($A$132))</f>
        <v>1</v>
      </c>
    </row>
    <row r="133" spans="1:4" ht="10.5">
      <c r="A133" s="98" t="s">
        <v>482</v>
      </c>
      <c r="B133">
        <f ca="1">IF(ISTEXT(INDIRECT($A$133)),INDIRECT($A$133),"")</f>
      </c>
      <c r="C133">
        <f ca="1">IF(ISNUMBER(INDIRECT($A$133)),ROUND(INDIRECT($A$133),1),0)</f>
        <v>0</v>
      </c>
      <c r="D133" t="b">
        <f ca="1">ISBLANK(INDIRECT($A$133))</f>
        <v>1</v>
      </c>
    </row>
    <row r="134" spans="1:4" ht="10.5">
      <c r="A134" s="98" t="s">
        <v>483</v>
      </c>
      <c r="B134" t="str">
        <f ca="1">IF(ISTEXT(INDIRECT($A$134)),INDIRECT($A$134),"")</f>
        <v>2. 2. 1. 1. 1. 12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8" t="s">
        <v>484</v>
      </c>
      <c r="B135" t="str">
        <f ca="1">IF(ISTEXT(INDIRECT($A$135)),INDIRECT($A$135),"")</f>
        <v>Miestų ir gyvenviečių viešasis ūkis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8" t="s">
        <v>485</v>
      </c>
      <c r="B136">
        <f ca="1">IF(ISTEXT(INDIRECT($A$136)),INDIRECT($A$136),"")</f>
      </c>
      <c r="C136">
        <f ca="1">IF(ISNUMBER(INDIRECT($A$136)),INDIRECT($A$136),0)</f>
        <v>20</v>
      </c>
      <c r="D136" t="b">
        <f ca="1">ISBLANK(INDIRECT($A$136))</f>
        <v>0</v>
      </c>
    </row>
    <row r="137" spans="1:4" ht="10.5">
      <c r="A137" s="98" t="s">
        <v>486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98" t="s">
        <v>487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98" t="s">
        <v>488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98" t="s">
        <v>489</v>
      </c>
      <c r="B140" t="str">
        <f ca="1">IF(ISTEXT(INDIRECT($A$140)),INDIRECT($A$140),"")</f>
        <v>2. 2. 1. 1. 1. 14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8" t="s">
        <v>490</v>
      </c>
      <c r="B141" t="str">
        <f ca="1">IF(ISTEXT(INDIRECT($A$141)),INDIRECT($A$141),"")</f>
        <v>Ilgalaikio materialiojo ir nematerialiojo turto nuoma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8" t="s">
        <v>491</v>
      </c>
      <c r="B142">
        <f ca="1">IF(ISTEXT(INDIRECT($A$142)),INDIRECT($A$142),"")</f>
      </c>
      <c r="C142">
        <f ca="1">IF(ISNUMBER(INDIRECT($A$142)),INDIRECT($A$142),0)</f>
        <v>21</v>
      </c>
      <c r="D142" t="b">
        <f ca="1">ISBLANK(INDIRECT($A$142))</f>
        <v>0</v>
      </c>
    </row>
    <row r="143" spans="1:4" ht="10.5">
      <c r="A143" s="98" t="s">
        <v>492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8" t="s">
        <v>493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8" t="s">
        <v>494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8" t="s">
        <v>495</v>
      </c>
      <c r="B146" t="str">
        <f ca="1">IF(ISTEXT(INDIRECT($A$146)),INDIRECT($A$146),"")</f>
        <v>2. 2. 1. 1. 1. 15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8" t="s">
        <v>496</v>
      </c>
      <c r="B147" t="str">
        <f ca="1">IF(ISTEXT(INDIRECT($A$147)),INDIRECT($A$147),"")</f>
        <v>Ilgalaikio materialiojo turto einamasis remontas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8" t="s">
        <v>497</v>
      </c>
      <c r="B148">
        <f ca="1">IF(ISTEXT(INDIRECT($A$148)),INDIRECT($A$148),"")</f>
      </c>
      <c r="C148">
        <f ca="1">IF(ISNUMBER(INDIRECT($A$148)),INDIRECT($A$148),0)</f>
        <v>22</v>
      </c>
      <c r="D148" t="b">
        <f ca="1">ISBLANK(INDIRECT($A$148))</f>
        <v>0</v>
      </c>
    </row>
    <row r="149" spans="1:4" ht="10.5">
      <c r="A149" s="98" t="s">
        <v>498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8" t="s">
        <v>499</v>
      </c>
      <c r="B150">
        <f ca="1">IF(ISTEXT(INDIRECT($A$150)),INDIRECT($A$150),"")</f>
      </c>
      <c r="C150">
        <f ca="1">IF(ISNUMBER(INDIRECT($A$150)),ROUND(INDIRECT($A$150),2),0)</f>
        <v>966.17</v>
      </c>
      <c r="D150" t="b">
        <f ca="1">ISBLANK(INDIRECT($A$150))</f>
        <v>0</v>
      </c>
    </row>
    <row r="151" spans="1:4" ht="10.5">
      <c r="A151" s="98" t="s">
        <v>500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8" t="s">
        <v>501</v>
      </c>
      <c r="B152" t="str">
        <f ca="1">IF(ISTEXT(INDIRECT($A$152)),INDIRECT($A$152),"")</f>
        <v>2. 2. 1. 1. 1. 16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8" t="s">
        <v>502</v>
      </c>
      <c r="B153" t="str">
        <f ca="1">IF(ISTEXT(INDIRECT($A$153)),INDIRECT($A$153),"")</f>
        <v>Kvalifikacijos kėlimas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8" t="s">
        <v>503</v>
      </c>
      <c r="B154">
        <f ca="1">IF(ISTEXT(INDIRECT($A$154)),INDIRECT($A$154),"")</f>
      </c>
      <c r="C154">
        <f ca="1">IF(ISNUMBER(INDIRECT($A$154)),INDIRECT($A$154),0)</f>
        <v>23</v>
      </c>
      <c r="D154" t="b">
        <f ca="1">ISBLANK(INDIRECT($A$154))</f>
        <v>0</v>
      </c>
    </row>
    <row r="155" spans="1:4" ht="10.5">
      <c r="A155" s="98" t="s">
        <v>504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8" t="s">
        <v>505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8" t="s">
        <v>506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8" t="s">
        <v>507</v>
      </c>
      <c r="B158" t="str">
        <f ca="1">IF(ISTEXT(INDIRECT($A$158)),INDIRECT($A$158),"")</f>
        <v>2. 2. 1. 1. 1. 17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8" t="s">
        <v>508</v>
      </c>
      <c r="B159" t="str">
        <f ca="1">IF(ISTEXT(INDIRECT($A$159)),INDIRECT($A$159),"")</f>
        <v>Apmokėjimas samdomiems ekspertams, konsultantams ir komisinių išlaidos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8" t="s">
        <v>509</v>
      </c>
      <c r="B160">
        <f ca="1">IF(ISTEXT(INDIRECT($A$160)),INDIRECT($A$160),"")</f>
      </c>
      <c r="C160">
        <f ca="1">IF(ISNUMBER(INDIRECT($A$160)),INDIRECT($A$160),0)</f>
        <v>24</v>
      </c>
      <c r="D160" t="b">
        <f ca="1">ISBLANK(INDIRECT($A$160))</f>
        <v>0</v>
      </c>
    </row>
    <row r="161" spans="1:4" ht="10.5">
      <c r="A161" s="98" t="s">
        <v>510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8" t="s">
        <v>511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8" t="s">
        <v>512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8" t="s">
        <v>513</v>
      </c>
      <c r="B164" t="str">
        <f ca="1">IF(ISTEXT(INDIRECT($A$164)),INDIRECT($A$164),"")</f>
        <v>2. 2. 1. 1. 1. 18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8" t="s">
        <v>514</v>
      </c>
      <c r="B165" t="str">
        <f ca="1">IF(ISTEXT(INDIRECT($A$165)),INDIRECT($A$165),"")</f>
        <v>Turto vertinimo paslaugų apmokėjimas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8" t="s">
        <v>515</v>
      </c>
      <c r="B166">
        <f ca="1">IF(ISTEXT(INDIRECT($A$166)),INDIRECT($A$166),"")</f>
      </c>
      <c r="C166">
        <f ca="1">IF(ISNUMBER(INDIRECT($A$166)),INDIRECT($A$166),0)</f>
        <v>25</v>
      </c>
      <c r="D166" t="b">
        <f ca="1">ISBLANK(INDIRECT($A$166))</f>
        <v>0</v>
      </c>
    </row>
    <row r="167" spans="1:4" ht="10.5">
      <c r="A167" s="98" t="s">
        <v>516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8" t="s">
        <v>517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8" t="s">
        <v>518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8" t="s">
        <v>519</v>
      </c>
      <c r="B170" t="str">
        <f ca="1">IF(ISTEXT(INDIRECT($A$170)),INDIRECT($A$170),"")</f>
        <v>2. 2. 1. 1. 1. 20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8" t="s">
        <v>520</v>
      </c>
      <c r="B171" t="str">
        <f ca="1">IF(ISTEXT(INDIRECT($A$171)),INDIRECT($A$171),"")</f>
        <v>Komunalinės paslaugos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8" t="s">
        <v>521</v>
      </c>
      <c r="B172">
        <f ca="1">IF(ISTEXT(INDIRECT($A$172)),INDIRECT($A$172),"")</f>
      </c>
      <c r="C172">
        <f ca="1">IF(ISNUMBER(INDIRECT($A$172)),INDIRECT($A$172),0)</f>
        <v>27</v>
      </c>
      <c r="D172" t="b">
        <f ca="1">ISBLANK(INDIRECT($A$172))</f>
        <v>0</v>
      </c>
    </row>
    <row r="173" spans="1:4" ht="10.5">
      <c r="A173" s="98" t="s">
        <v>522</v>
      </c>
      <c r="B173">
        <f ca="1">IF(ISTEXT(INDIRECT($A$173)),INDIRECT($A$173),"")</f>
      </c>
      <c r="C173">
        <f ca="1">IF(ISNUMBER(INDIRECT($A$173)),ROUND(INDIRECT($A$173),2),0)</f>
        <v>59.52</v>
      </c>
      <c r="D173" t="b">
        <f ca="1">ISBLANK(INDIRECT($A$173))</f>
        <v>0</v>
      </c>
    </row>
    <row r="174" spans="1:4" ht="10.5">
      <c r="A174" s="98" t="s">
        <v>523</v>
      </c>
      <c r="B174">
        <f ca="1">IF(ISTEXT(INDIRECT($A$174)),INDIRECT($A$174),"")</f>
      </c>
      <c r="C174">
        <f ca="1">IF(ISNUMBER(INDIRECT($A$174)),ROUND(INDIRECT($A$174),2),0)</f>
        <v>2884.54</v>
      </c>
      <c r="D174" t="b">
        <f ca="1">ISBLANK(INDIRECT($A$174))</f>
        <v>0</v>
      </c>
    </row>
    <row r="175" spans="1:4" ht="10.5">
      <c r="A175" s="98" t="s">
        <v>524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8" t="s">
        <v>525</v>
      </c>
      <c r="B176" t="str">
        <f ca="1">IF(ISTEXT(INDIRECT($A$176)),INDIRECT($A$176),"")</f>
        <v>2. 2. 1. 1. 1. 30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8" t="s">
        <v>526</v>
      </c>
      <c r="B177" t="str">
        <f ca="1">IF(ISTEXT(INDIRECT($A$177)),INDIRECT($A$177),"")</f>
        <v>Kitos paslaugos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8" t="s">
        <v>527</v>
      </c>
      <c r="B178">
        <f ca="1">IF(ISTEXT(INDIRECT($A$178)),INDIRECT($A$178),"")</f>
      </c>
      <c r="C178">
        <f ca="1">IF(ISNUMBER(INDIRECT($A$178)),INDIRECT($A$178),0)</f>
        <v>28</v>
      </c>
      <c r="D178" t="b">
        <f ca="1">ISBLANK(INDIRECT($A$178))</f>
        <v>0</v>
      </c>
    </row>
    <row r="179" spans="1:4" ht="10.5">
      <c r="A179" s="98" t="s">
        <v>528</v>
      </c>
      <c r="B179">
        <f ca="1">IF(ISTEXT(INDIRECT($A$179)),INDIRECT($A$179),"")</f>
      </c>
      <c r="C179">
        <f ca="1">IF(ISNUMBER(INDIRECT($A$179)),ROUND(INDIRECT($A$179),2),0)</f>
        <v>39.52</v>
      </c>
      <c r="D179" t="b">
        <f ca="1">ISBLANK(INDIRECT($A$179))</f>
        <v>0</v>
      </c>
    </row>
    <row r="180" spans="1:4" ht="10.5">
      <c r="A180" s="98" t="s">
        <v>529</v>
      </c>
      <c r="B180">
        <f ca="1">IF(ISTEXT(INDIRECT($A$180)),INDIRECT($A$180),"")</f>
      </c>
      <c r="C180">
        <f ca="1">IF(ISNUMBER(INDIRECT($A$180)),ROUND(INDIRECT($A$180),2),0)</f>
        <v>563.44</v>
      </c>
      <c r="D180" t="b">
        <f ca="1">ISBLANK(INDIRECT($A$180))</f>
        <v>0</v>
      </c>
    </row>
    <row r="181" spans="1:4" ht="10.5">
      <c r="A181" s="98" t="s">
        <v>530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8" t="s">
        <v>531</v>
      </c>
      <c r="B182" t="str">
        <f ca="1">IF(ISTEXT(INDIRECT($A$182)),INDIRECT($A$182),"")</f>
        <v>2. 3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8" t="s">
        <v>532</v>
      </c>
      <c r="B183" t="str">
        <f ca="1">IF(ISTEXT(INDIRECT($A$183)),INDIRECT($A$183),"")</f>
        <v>Turto išlaidos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8" t="s">
        <v>533</v>
      </c>
      <c r="B184">
        <f ca="1">IF(ISTEXT(INDIRECT($A$184)),INDIRECT($A$184),"")</f>
      </c>
      <c r="C184">
        <f ca="1">IF(ISNUMBER(INDIRECT($A$184)),INDIRECT($A$184),0)</f>
        <v>30</v>
      </c>
      <c r="D184" t="b">
        <f ca="1">ISBLANK(INDIRECT($A$184))</f>
        <v>0</v>
      </c>
    </row>
    <row r="185" spans="1:4" ht="10.5">
      <c r="A185" s="98" t="s">
        <v>534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98" t="s">
        <v>535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98" t="s">
        <v>536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8" t="s">
        <v>537</v>
      </c>
      <c r="B188" t="str">
        <f ca="1">IF(ISTEXT(INDIRECT($A$188)),INDIRECT($A$188),"")</f>
        <v>2. 3. 1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8" t="s">
        <v>538</v>
      </c>
      <c r="B189" t="str">
        <f ca="1">IF(ISTEXT(INDIRECT($A$189)),INDIRECT($A$189),"")</f>
        <v>Palūkanos 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8" t="s">
        <v>539</v>
      </c>
      <c r="B190">
        <f ca="1">IF(ISTEXT(INDIRECT($A$190)),INDIRECT($A$190),"")</f>
      </c>
      <c r="C190">
        <f ca="1">IF(ISNUMBER(INDIRECT($A$190)),INDIRECT($A$190),0)</f>
        <v>31</v>
      </c>
      <c r="D190" t="b">
        <f ca="1">ISBLANK(INDIRECT($A$190))</f>
        <v>0</v>
      </c>
    </row>
    <row r="191" spans="1:4" ht="10.5">
      <c r="A191" s="98" t="s">
        <v>540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0</v>
      </c>
    </row>
    <row r="192" spans="1:4" ht="10.5">
      <c r="A192" s="98" t="s">
        <v>541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0</v>
      </c>
    </row>
    <row r="193" spans="1:4" ht="10.5">
      <c r="A193" s="98" t="s">
        <v>542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98" t="s">
        <v>543</v>
      </c>
      <c r="B194" t="str">
        <f ca="1">IF(ISTEXT(INDIRECT($A$194)),INDIRECT($A$194),"")</f>
        <v>2. 3. 1. 1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8" t="s">
        <v>544</v>
      </c>
      <c r="B195" t="str">
        <f ca="1">IF(ISTEXT(INDIRECT($A$195)),INDIRECT($A$195),"")</f>
        <v>Nerezidentams 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8" t="s">
        <v>545</v>
      </c>
      <c r="B196">
        <f ca="1">IF(ISTEXT(INDIRECT($A$196)),INDIRECT($A$196),"")</f>
      </c>
      <c r="C196">
        <f ca="1">IF(ISNUMBER(INDIRECT($A$196)),INDIRECT($A$196),0)</f>
        <v>32</v>
      </c>
      <c r="D196" t="b">
        <f ca="1">ISBLANK(INDIRECT($A$196))</f>
        <v>0</v>
      </c>
    </row>
    <row r="197" spans="1:4" ht="10.5">
      <c r="A197" s="98" t="s">
        <v>546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8" t="s">
        <v>547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8" t="s">
        <v>548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8" t="s">
        <v>549</v>
      </c>
      <c r="B200" t="str">
        <f ca="1">IF(ISTEXT(INDIRECT($A$200)),INDIRECT($A$200),"")</f>
        <v>2. 3. 1. 1. 1. 1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8" t="s">
        <v>550</v>
      </c>
      <c r="B201" t="str">
        <f ca="1">IF(ISTEXT(INDIRECT($A$201)),INDIRECT($A$201),"")</f>
        <v>Asignavimų valdytojų sumokėtos palūkanos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8" t="s">
        <v>551</v>
      </c>
      <c r="B202">
        <f ca="1">IF(ISTEXT(INDIRECT($A$202)),INDIRECT($A$202),"")</f>
      </c>
      <c r="C202">
        <f ca="1">IF(ISNUMBER(INDIRECT($A$202)),INDIRECT($A$202),0)</f>
        <v>33</v>
      </c>
      <c r="D202" t="b">
        <f ca="1">ISBLANK(INDIRECT($A$202))</f>
        <v>0</v>
      </c>
    </row>
    <row r="203" spans="1:4" ht="10.5">
      <c r="A203" s="98" t="s">
        <v>552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98" t="s">
        <v>553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98" t="s">
        <v>554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98" t="s">
        <v>555</v>
      </c>
      <c r="B206" t="str">
        <f ca="1">IF(ISTEXT(INDIRECT($A$206)),INDIRECT($A$206),"")</f>
        <v>2. 3. 1. 1. 1. 2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8" t="s">
        <v>556</v>
      </c>
      <c r="B207" t="str">
        <f ca="1">IF(ISTEXT(INDIRECT($A$207)),INDIRECT($A$207),"")</f>
        <v>Finansų ministerijos sumokėtos palūkanos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8" t="s">
        <v>557</v>
      </c>
      <c r="B208">
        <f ca="1">IF(ISTEXT(INDIRECT($A$208)),INDIRECT($A$208),"")</f>
      </c>
      <c r="C208">
        <f ca="1">IF(ISNUMBER(INDIRECT($A$208)),INDIRECT($A$208),0)</f>
        <v>34</v>
      </c>
      <c r="D208" t="b">
        <f ca="1">ISBLANK(INDIRECT($A$208))</f>
        <v>0</v>
      </c>
    </row>
    <row r="209" spans="1:4" ht="10.5">
      <c r="A209" s="98" t="s">
        <v>558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98" t="s">
        <v>559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98" t="s">
        <v>560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98" t="s">
        <v>561</v>
      </c>
      <c r="B212" t="str">
        <f ca="1">IF(ISTEXT(INDIRECT($A$212)),INDIRECT($A$212),"")</f>
        <v>2. 3. 1. 1. 1. 3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8" t="s">
        <v>562</v>
      </c>
      <c r="B213" t="str">
        <f ca="1">IF(ISTEXT(INDIRECT($A$213)),INDIRECT($A$213),"")</f>
        <v>Savivaldybių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8" t="s">
        <v>563</v>
      </c>
      <c r="B214">
        <f ca="1">IF(ISTEXT(INDIRECT($A$214)),INDIRECT($A$214),"")</f>
      </c>
      <c r="C214">
        <f ca="1">IF(ISNUMBER(INDIRECT($A$214)),INDIRECT($A$214),0)</f>
        <v>35</v>
      </c>
      <c r="D214" t="b">
        <f ca="1">ISBLANK(INDIRECT($A$214))</f>
        <v>0</v>
      </c>
    </row>
    <row r="215" spans="1:4" ht="10.5">
      <c r="A215" s="98" t="s">
        <v>564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8" t="s">
        <v>565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8" t="s">
        <v>566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8" t="s">
        <v>567</v>
      </c>
      <c r="B218" t="str">
        <f ca="1">IF(ISTEXT(INDIRECT($A$218)),INDIRECT($A$218),"")</f>
        <v>2. 3. 1. 2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8" t="s">
        <v>568</v>
      </c>
      <c r="B219" t="str">
        <f ca="1">IF(ISTEXT(INDIRECT($A$219)),INDIRECT($A$219),"")</f>
        <v>Rezidentams, kitiems nei valdžios sektorius (tik už tiesioginę skolą)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8" t="s">
        <v>569</v>
      </c>
      <c r="B220">
        <f ca="1">IF(ISTEXT(INDIRECT($A$220)),INDIRECT($A$220),"")</f>
      </c>
      <c r="C220">
        <f ca="1">IF(ISNUMBER(INDIRECT($A$220)),INDIRECT($A$220),0)</f>
        <v>36</v>
      </c>
      <c r="D220" t="b">
        <f ca="1">ISBLANK(INDIRECT($A$220))</f>
        <v>0</v>
      </c>
    </row>
    <row r="221" spans="1:4" ht="10.5">
      <c r="A221" s="98" t="s">
        <v>570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98" t="s">
        <v>571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0</v>
      </c>
    </row>
    <row r="223" spans="1:4" ht="10.5">
      <c r="A223" s="98" t="s">
        <v>572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0</v>
      </c>
    </row>
    <row r="224" spans="1:4" ht="10.5">
      <c r="A224" s="98" t="s">
        <v>573</v>
      </c>
      <c r="B224" t="str">
        <f ca="1">IF(ISTEXT(INDIRECT($A$224)),INDIRECT($A$224),"")</f>
        <v>2. 3. 1. 2. 1. 1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8" t="s">
        <v>574</v>
      </c>
      <c r="B225" t="str">
        <f ca="1">IF(ISTEXT(INDIRECT($A$225)),INDIRECT($A$225),"")</f>
        <v>Asignavimų valdytojų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8" t="s">
        <v>575</v>
      </c>
      <c r="B226">
        <f ca="1">IF(ISTEXT(INDIRECT($A$226)),INDIRECT($A$226),"")</f>
      </c>
      <c r="C226">
        <f ca="1">IF(ISNUMBER(INDIRECT($A$226)),INDIRECT($A$226),0)</f>
        <v>37</v>
      </c>
      <c r="D226" t="b">
        <f ca="1">ISBLANK(INDIRECT($A$226))</f>
        <v>0</v>
      </c>
    </row>
    <row r="227" spans="1:4" ht="10.5">
      <c r="A227" s="98" t="s">
        <v>576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8" t="s">
        <v>577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8" t="s">
        <v>578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8" t="s">
        <v>579</v>
      </c>
      <c r="B230" t="str">
        <f ca="1">IF(ISTEXT(INDIRECT($A$230)),INDIRECT($A$230),"")</f>
        <v>2. 3. 1. 2. 1. 2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8" t="s">
        <v>580</v>
      </c>
      <c r="B231" t="str">
        <f ca="1">IF(ISTEXT(INDIRECT($A$231)),INDIRECT($A$231),"")</f>
        <v>Finansų ministerijos sumokėtos palūkanos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8" t="s">
        <v>581</v>
      </c>
      <c r="B232">
        <f ca="1">IF(ISTEXT(INDIRECT($A$232)),INDIRECT($A$232),"")</f>
      </c>
      <c r="C232">
        <f ca="1">IF(ISNUMBER(INDIRECT($A$232)),INDIRECT($A$232),0)</f>
        <v>38</v>
      </c>
      <c r="D232" t="b">
        <f ca="1">ISBLANK(INDIRECT($A$232))</f>
        <v>0</v>
      </c>
    </row>
    <row r="233" spans="1:4" ht="10.5">
      <c r="A233" s="98" t="s">
        <v>582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98" t="s">
        <v>583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98" t="s">
        <v>584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98" t="s">
        <v>585</v>
      </c>
      <c r="B236" t="str">
        <f ca="1">IF(ISTEXT(INDIRECT($A$236)),INDIRECT($A$236),"")</f>
        <v>2. 3. 1. 2. 1. 3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8" t="s">
        <v>586</v>
      </c>
      <c r="B237" t="str">
        <f ca="1">IF(ISTEXT(INDIRECT($A$237)),INDIRECT($A$237),"")</f>
        <v>Savivaldybių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8" t="s">
        <v>587</v>
      </c>
      <c r="B238">
        <f ca="1">IF(ISTEXT(INDIRECT($A$238)),INDIRECT($A$238),"")</f>
      </c>
      <c r="C238">
        <f ca="1">IF(ISNUMBER(INDIRECT($A$238)),INDIRECT($A$238),0)</f>
        <v>39</v>
      </c>
      <c r="D238" t="b">
        <f ca="1">ISBLANK(INDIRECT($A$238))</f>
        <v>0</v>
      </c>
    </row>
    <row r="239" spans="1:4" ht="10.5">
      <c r="A239" s="98" t="s">
        <v>588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8" t="s">
        <v>589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8" t="s">
        <v>590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8" t="s">
        <v>591</v>
      </c>
      <c r="B242" t="str">
        <f ca="1">IF(ISTEXT(INDIRECT($A$242)),INDIRECT($A$242),"")</f>
        <v>2. 3. 1. 3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8" t="s">
        <v>592</v>
      </c>
      <c r="B243" t="str">
        <f ca="1">IF(ISTEXT(INDIRECT($A$243)),INDIRECT($A$243),"")</f>
        <v>Kitiems valdymo lygiams 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8" t="s">
        <v>593</v>
      </c>
      <c r="B244">
        <f ca="1">IF(ISTEXT(INDIRECT($A$244)),INDIRECT($A$244),"")</f>
      </c>
      <c r="C244">
        <f ca="1">IF(ISNUMBER(INDIRECT($A$244)),INDIRECT($A$244),0)</f>
        <v>40</v>
      </c>
      <c r="D244" t="b">
        <f ca="1">ISBLANK(INDIRECT($A$244))</f>
        <v>0</v>
      </c>
    </row>
    <row r="245" spans="1:4" ht="10.5">
      <c r="A245" s="98" t="s">
        <v>594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98" t="s">
        <v>595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98" t="s">
        <v>596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98" t="s">
        <v>597</v>
      </c>
      <c r="B248" t="str">
        <f ca="1">IF(ISTEXT(INDIRECT($A$248)),INDIRECT($A$248),"")</f>
        <v>2. 3. 1. 3. 1. 1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8" t="s">
        <v>598</v>
      </c>
      <c r="B249" t="str">
        <f ca="1">IF(ISTEXT(INDIRECT($A$249)),INDIRECT($A$249),"")</f>
        <v>Valstybės biudžetui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8" t="s">
        <v>599</v>
      </c>
      <c r="B250">
        <f ca="1">IF(ISTEXT(INDIRECT($A$250)),INDIRECT($A$250),"")</f>
      </c>
      <c r="C250">
        <f ca="1">IF(ISNUMBER(INDIRECT($A$250)),INDIRECT($A$250),0)</f>
        <v>41</v>
      </c>
      <c r="D250" t="b">
        <f ca="1">ISBLANK(INDIRECT($A$250))</f>
        <v>0</v>
      </c>
    </row>
    <row r="251" spans="1:4" ht="10.5">
      <c r="A251" s="98" t="s">
        <v>600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8" t="s">
        <v>601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8" t="s">
        <v>602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8" t="s">
        <v>603</v>
      </c>
      <c r="B254" t="str">
        <f ca="1">IF(ISTEXT(INDIRECT($A$254)),INDIRECT($A$254),"")</f>
        <v>2. 3. 1. 3. 1. 2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8" t="s">
        <v>604</v>
      </c>
      <c r="B255" t="str">
        <f ca="1">IF(ISTEXT(INDIRECT($A$255)),INDIRECT($A$255),"")</f>
        <v>Savivaldybių biudžetams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8" t="s">
        <v>605</v>
      </c>
      <c r="B256">
        <f ca="1">IF(ISTEXT(INDIRECT($A$256)),INDIRECT($A$256),"")</f>
      </c>
      <c r="C256">
        <f ca="1">IF(ISNUMBER(INDIRECT($A$256)),INDIRECT($A$256),0)</f>
        <v>42</v>
      </c>
      <c r="D256" t="b">
        <f ca="1">ISBLANK(INDIRECT($A$256))</f>
        <v>0</v>
      </c>
    </row>
    <row r="257" spans="1:4" ht="10.5">
      <c r="A257" s="98" t="s">
        <v>606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98" t="s">
        <v>607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1</v>
      </c>
    </row>
    <row r="259" spans="1:4" ht="10.5">
      <c r="A259" s="98" t="s">
        <v>608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98" t="s">
        <v>609</v>
      </c>
      <c r="B260" t="str">
        <f ca="1">IF(ISTEXT(INDIRECT($A$260)),INDIRECT($A$260),"")</f>
        <v>2. 3. 1. 3. 1. 3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8" t="s">
        <v>610</v>
      </c>
      <c r="B261" t="str">
        <f ca="1">IF(ISTEXT(INDIRECT($A$261)),INDIRECT($A$261),"")</f>
        <v>Nebiudžetiniams fondams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8" t="s">
        <v>611</v>
      </c>
      <c r="B262">
        <f ca="1">IF(ISTEXT(INDIRECT($A$262)),INDIRECT($A$262),"")</f>
      </c>
      <c r="C262">
        <f ca="1">IF(ISNUMBER(INDIRECT($A$262)),INDIRECT($A$262),0)</f>
        <v>43</v>
      </c>
      <c r="D262" t="b">
        <f ca="1">ISBLANK(INDIRECT($A$262))</f>
        <v>0</v>
      </c>
    </row>
    <row r="263" spans="1:4" ht="10.5">
      <c r="A263" s="98" t="s">
        <v>612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8" t="s">
        <v>613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8" t="s">
        <v>614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8" t="s">
        <v>615</v>
      </c>
      <c r="B266" t="str">
        <f ca="1">IF(ISTEXT(INDIRECT($A$266)),INDIRECT($A$266),"")</f>
        <v>2. 3. 2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8" t="s">
        <v>616</v>
      </c>
      <c r="B267" t="str">
        <f ca="1">IF(ISTEXT(INDIRECT($A$267)),INDIRECT($A$267),"")</f>
        <v>Nuoma 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8" t="s">
        <v>617</v>
      </c>
      <c r="B268">
        <f ca="1">IF(ISTEXT(INDIRECT($A$268)),INDIRECT($A$268),"")</f>
      </c>
      <c r="C268">
        <f ca="1">IF(ISNUMBER(INDIRECT($A$268)),INDIRECT($A$268),0)</f>
        <v>44</v>
      </c>
      <c r="D268" t="b">
        <f ca="1">ISBLANK(INDIRECT($A$268))</f>
        <v>0</v>
      </c>
    </row>
    <row r="269" spans="1:4" ht="10.5">
      <c r="A269" s="98" t="s">
        <v>618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0</v>
      </c>
    </row>
    <row r="270" spans="1:4" ht="10.5">
      <c r="A270" s="98" t="s">
        <v>619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0</v>
      </c>
    </row>
    <row r="271" spans="1:4" ht="10.5">
      <c r="A271" s="98" t="s">
        <v>620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0</v>
      </c>
    </row>
    <row r="272" spans="1:4" ht="10.5">
      <c r="A272" s="98" t="s">
        <v>621</v>
      </c>
      <c r="B272" t="str">
        <f ca="1">IF(ISTEXT(INDIRECT($A$272)),INDIRECT($A$272),"")</f>
        <v>2. 3. 2. 1. 1. 1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8" t="s">
        <v>622</v>
      </c>
      <c r="B273" t="str">
        <f ca="1">IF(ISTEXT(INDIRECT($A$273)),INDIRECT($A$273),"")</f>
        <v>Nuoma už nuomojamą žemę, žemės gelmių išteklius ir kitą atsirandantį gamtoje turtą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8" t="s">
        <v>623</v>
      </c>
      <c r="B274">
        <f ca="1">IF(ISTEXT(INDIRECT($A$274)),INDIRECT($A$274),"")</f>
      </c>
      <c r="C274">
        <f ca="1">IF(ISNUMBER(INDIRECT($A$274)),INDIRECT($A$274),0)</f>
        <v>45</v>
      </c>
      <c r="D274" t="b">
        <f ca="1">ISBLANK(INDIRECT($A$274))</f>
        <v>0</v>
      </c>
    </row>
    <row r="275" spans="1:4" ht="10.5">
      <c r="A275" s="98" t="s">
        <v>624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8" t="s">
        <v>625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8" t="s">
        <v>626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8" t="s">
        <v>627</v>
      </c>
      <c r="B278" t="str">
        <f ca="1">IF(ISTEXT(INDIRECT($A$278)),INDIRECT($A$278),"")</f>
        <v>2. 4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8" t="s">
        <v>628</v>
      </c>
      <c r="B279" t="str">
        <f ca="1">IF(ISTEXT(INDIRECT($A$279)),INDIRECT($A$279),"")</f>
        <v>Subsidijos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8" t="s">
        <v>629</v>
      </c>
      <c r="B280">
        <f ca="1">IF(ISTEXT(INDIRECT($A$280)),INDIRECT($A$280),"")</f>
      </c>
      <c r="C280">
        <f ca="1">IF(ISNUMBER(INDIRECT($A$280)),INDIRECT($A$280),0)</f>
        <v>46</v>
      </c>
      <c r="D280" t="b">
        <f ca="1">ISBLANK(INDIRECT($A$280))</f>
        <v>0</v>
      </c>
    </row>
    <row r="281" spans="1:4" ht="10.5">
      <c r="A281" s="98" t="s">
        <v>630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8" t="s">
        <v>631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8" t="s">
        <v>632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8" t="s">
        <v>633</v>
      </c>
      <c r="B284" t="str">
        <f ca="1">IF(ISTEXT(INDIRECT($A$284)),INDIRECT($A$284),"")</f>
        <v>2. 4. 1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8" t="s">
        <v>634</v>
      </c>
      <c r="B285" t="str">
        <f ca="1">IF(ISTEXT(INDIRECT($A$285)),INDIRECT($A$285),"")</f>
        <v>Subsidijos  iš  biudžeto lėšų 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8" t="s">
        <v>635</v>
      </c>
      <c r="B286">
        <f ca="1">IF(ISTEXT(INDIRECT($A$286)),INDIRECT($A$286),"")</f>
      </c>
      <c r="C286">
        <f ca="1">IF(ISNUMBER(INDIRECT($A$286)),INDIRECT($A$286),0)</f>
        <v>47</v>
      </c>
      <c r="D286" t="b">
        <f ca="1">ISBLANK(INDIRECT($A$286))</f>
        <v>0</v>
      </c>
    </row>
    <row r="287" spans="1:4" ht="10.5">
      <c r="A287" s="98" t="s">
        <v>636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0</v>
      </c>
    </row>
    <row r="288" spans="1:4" ht="10.5">
      <c r="A288" s="98" t="s">
        <v>637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98" t="s">
        <v>638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98" t="s">
        <v>639</v>
      </c>
      <c r="B290" t="str">
        <f ca="1">IF(ISTEXT(INDIRECT($A$290)),INDIRECT($A$290),"")</f>
        <v>2. 4. 1. 1. 1. 1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8" t="s">
        <v>640</v>
      </c>
      <c r="B291" t="str">
        <f ca="1">IF(ISTEXT(INDIRECT($A$291)),INDIRECT($A$291),"")</f>
        <v>Subsidijos importui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8" t="s">
        <v>641</v>
      </c>
      <c r="B292">
        <f ca="1">IF(ISTEXT(INDIRECT($A$292)),INDIRECT($A$292),"")</f>
      </c>
      <c r="C292">
        <f ca="1">IF(ISNUMBER(INDIRECT($A$292)),INDIRECT($A$292),0)</f>
        <v>48</v>
      </c>
      <c r="D292" t="b">
        <f ca="1">ISBLANK(INDIRECT($A$292))</f>
        <v>0</v>
      </c>
    </row>
    <row r="293" spans="1:4" ht="10.5">
      <c r="A293" s="98" t="s">
        <v>642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98" t="s">
        <v>643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1</v>
      </c>
    </row>
    <row r="295" spans="1:4" ht="10.5">
      <c r="A295" s="98" t="s">
        <v>644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98" t="s">
        <v>645</v>
      </c>
      <c r="B296" t="str">
        <f ca="1">IF(ISTEXT(INDIRECT($A$296)),INDIRECT($A$296),"")</f>
        <v>2. 4. 1. 1. 1. 2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8" t="s">
        <v>646</v>
      </c>
      <c r="B297" t="str">
        <f ca="1">IF(ISTEXT(INDIRECT($A$297)),INDIRECT($A$297),"")</f>
        <v>Subsidijos gaminiams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8" t="s">
        <v>647</v>
      </c>
      <c r="B298">
        <f ca="1">IF(ISTEXT(INDIRECT($A$298)),INDIRECT($A$298),"")</f>
      </c>
      <c r="C298">
        <f ca="1">IF(ISNUMBER(INDIRECT($A$298)),INDIRECT($A$298),0)</f>
        <v>49</v>
      </c>
      <c r="D298" t="b">
        <f ca="1">ISBLANK(INDIRECT($A$298))</f>
        <v>0</v>
      </c>
    </row>
    <row r="299" spans="1:4" ht="10.5">
      <c r="A299" s="98" t="s">
        <v>648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98" t="s">
        <v>649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98" t="s">
        <v>650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98" t="s">
        <v>651</v>
      </c>
      <c r="B302" t="str">
        <f ca="1">IF(ISTEXT(INDIRECT($A$302)),INDIRECT($A$302),"")</f>
        <v>2. 4. 1. 1. 1. 3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8" t="s">
        <v>652</v>
      </c>
      <c r="B303" t="str">
        <f ca="1">IF(ISTEXT(INDIRECT($A$303)),INDIRECT($A$303),"")</f>
        <v>Subsidijos gamybai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8" t="s">
        <v>653</v>
      </c>
      <c r="B304">
        <f ca="1">IF(ISTEXT(INDIRECT($A$304)),INDIRECT($A$304),"")</f>
      </c>
      <c r="C304">
        <f ca="1">IF(ISNUMBER(INDIRECT($A$304)),INDIRECT($A$304),0)</f>
        <v>50</v>
      </c>
      <c r="D304" t="b">
        <f ca="1">ISBLANK(INDIRECT($A$304))</f>
        <v>0</v>
      </c>
    </row>
    <row r="305" spans="1:4" ht="10.5">
      <c r="A305" s="98" t="s">
        <v>654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8" t="s">
        <v>655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8" t="s">
        <v>656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8" t="s">
        <v>657</v>
      </c>
      <c r="B308" t="str">
        <f ca="1">IF(ISTEXT(INDIRECT($A$308)),INDIRECT($A$308),"")</f>
        <v>2. 5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8" t="s">
        <v>658</v>
      </c>
      <c r="B309" t="str">
        <f ca="1">IF(ISTEXT(INDIRECT($A$309)),INDIRECT($A$309),"")</f>
        <v>Dotacijos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8" t="s">
        <v>659</v>
      </c>
      <c r="B310">
        <f ca="1">IF(ISTEXT(INDIRECT($A$310)),INDIRECT($A$310),"")</f>
      </c>
      <c r="C310">
        <f ca="1">IF(ISNUMBER(INDIRECT($A$310)),INDIRECT($A$310),0)</f>
        <v>51</v>
      </c>
      <c r="D310" t="b">
        <f ca="1">ISBLANK(INDIRECT($A$310))</f>
        <v>0</v>
      </c>
    </row>
    <row r="311" spans="1:4" ht="10.5">
      <c r="A311" s="98" t="s">
        <v>660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0</v>
      </c>
    </row>
    <row r="312" spans="1:4" ht="10.5">
      <c r="A312" s="98" t="s">
        <v>661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0</v>
      </c>
    </row>
    <row r="313" spans="1:4" ht="10.5">
      <c r="A313" s="98" t="s">
        <v>662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0</v>
      </c>
    </row>
    <row r="314" spans="1:4" ht="10.5">
      <c r="A314" s="98" t="s">
        <v>663</v>
      </c>
      <c r="B314" t="str">
        <f ca="1">IF(ISTEXT(INDIRECT($A$314)),INDIRECT($A$314),"")</f>
        <v>2. 5. 1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8" t="s">
        <v>664</v>
      </c>
      <c r="B315" t="str">
        <f ca="1">IF(ISTEXT(INDIRECT($A$315)),INDIRECT($A$315),"")</f>
        <v>Dotacijos užsienio valstybėms 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8" t="s">
        <v>665</v>
      </c>
      <c r="B316">
        <f ca="1">IF(ISTEXT(INDIRECT($A$316)),INDIRECT($A$316),"")</f>
      </c>
      <c r="C316">
        <f ca="1">IF(ISNUMBER(INDIRECT($A$316)),INDIRECT($A$316),0)</f>
        <v>52</v>
      </c>
      <c r="D316" t="b">
        <f ca="1">ISBLANK(INDIRECT($A$316))</f>
        <v>0</v>
      </c>
    </row>
    <row r="317" spans="1:4" ht="10.5">
      <c r="A317" s="98" t="s">
        <v>666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98" t="s">
        <v>667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0</v>
      </c>
    </row>
    <row r="319" spans="1:4" ht="10.5">
      <c r="A319" s="98" t="s">
        <v>668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0</v>
      </c>
    </row>
    <row r="320" spans="1:4" ht="10.5">
      <c r="A320" s="98" t="s">
        <v>669</v>
      </c>
      <c r="B320" t="str">
        <f ca="1">IF(ISTEXT(INDIRECT($A$320)),INDIRECT($A$320),"")</f>
        <v>2. 5. 1. 1. 1. 1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8" t="s">
        <v>670</v>
      </c>
      <c r="B321" t="str">
        <f ca="1">IF(ISTEXT(INDIRECT($A$321)),INDIRECT($A$321),"")</f>
        <v>Einamiesiems tikslams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8" t="s">
        <v>671</v>
      </c>
      <c r="B322">
        <f ca="1">IF(ISTEXT(INDIRECT($A$322)),INDIRECT($A$322),"")</f>
      </c>
      <c r="C322">
        <f ca="1">IF(ISNUMBER(INDIRECT($A$322)),INDIRECT($A$322),0)</f>
        <v>53</v>
      </c>
      <c r="D322" t="b">
        <f ca="1">ISBLANK(INDIRECT($A$322))</f>
        <v>0</v>
      </c>
    </row>
    <row r="323" spans="1:4" ht="10.5">
      <c r="A323" s="98" t="s">
        <v>672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98" t="s">
        <v>673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98" t="s">
        <v>674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98" t="s">
        <v>675</v>
      </c>
      <c r="B326" t="str">
        <f ca="1">IF(ISTEXT(INDIRECT($A$326)),INDIRECT($A$326),"")</f>
        <v>2. 5. 1. 1. 1. 2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8" t="s">
        <v>676</v>
      </c>
      <c r="B327" t="str">
        <f ca="1">IF(ISTEXT(INDIRECT($A$327)),INDIRECT($A$327),"")</f>
        <v>Kapitalui formuoti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8" t="s">
        <v>677</v>
      </c>
      <c r="B328">
        <f ca="1">IF(ISTEXT(INDIRECT($A$328)),INDIRECT($A$328),"")</f>
      </c>
      <c r="C328">
        <f ca="1">IF(ISNUMBER(INDIRECT($A$328)),INDIRECT($A$328),0)</f>
        <v>54</v>
      </c>
      <c r="D328" t="b">
        <f ca="1">ISBLANK(INDIRECT($A$328))</f>
        <v>0</v>
      </c>
    </row>
    <row r="329" spans="1:4" ht="10.5">
      <c r="A329" s="98" t="s">
        <v>678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98" t="s">
        <v>679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98" t="s">
        <v>680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98" t="s">
        <v>681</v>
      </c>
      <c r="B332" t="str">
        <f ca="1">IF(ISTEXT(INDIRECT($A$332)),INDIRECT($A$332),"")</f>
        <v>2. 5. 2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8" t="s">
        <v>682</v>
      </c>
      <c r="B333" t="str">
        <f ca="1">IF(ISTEXT(INDIRECT($A$333)),INDIRECT($A$333),"")</f>
        <v>Dotacijos tarptautinėms organizacijoms 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8" t="s">
        <v>683</v>
      </c>
      <c r="B334">
        <f ca="1">IF(ISTEXT(INDIRECT($A$334)),INDIRECT($A$334),"")</f>
      </c>
      <c r="C334">
        <f ca="1">IF(ISNUMBER(INDIRECT($A$334)),INDIRECT($A$334),0)</f>
        <v>55</v>
      </c>
      <c r="D334" t="b">
        <f ca="1">ISBLANK(INDIRECT($A$334))</f>
        <v>0</v>
      </c>
    </row>
    <row r="335" spans="1:4" ht="10.5">
      <c r="A335" s="98" t="s">
        <v>684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0</v>
      </c>
    </row>
    <row r="336" spans="1:4" ht="10.5">
      <c r="A336" s="98" t="s">
        <v>685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0</v>
      </c>
    </row>
    <row r="337" spans="1:4" ht="10.5">
      <c r="A337" s="98" t="s">
        <v>686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0</v>
      </c>
    </row>
    <row r="338" spans="1:4" ht="10.5">
      <c r="A338" s="98" t="s">
        <v>687</v>
      </c>
      <c r="B338" t="str">
        <f ca="1">IF(ISTEXT(INDIRECT($A$338)),INDIRECT($A$338),"")</f>
        <v>2. 5. 2. 1. 1. 1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8" t="s">
        <v>688</v>
      </c>
      <c r="B339" t="str">
        <f ca="1">IF(ISTEXT(INDIRECT($A$339)),INDIRECT($A$339),"")</f>
        <v>Einamiesiems tikslams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8" t="s">
        <v>689</v>
      </c>
      <c r="B340">
        <f ca="1">IF(ISTEXT(INDIRECT($A$340)),INDIRECT($A$340),"")</f>
      </c>
      <c r="C340">
        <f ca="1">IF(ISNUMBER(INDIRECT($A$340)),INDIRECT($A$340),0)</f>
        <v>56</v>
      </c>
      <c r="D340" t="b">
        <f ca="1">ISBLANK(INDIRECT($A$340))</f>
        <v>0</v>
      </c>
    </row>
    <row r="341" spans="1:4" ht="10.5">
      <c r="A341" s="98" t="s">
        <v>690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8" t="s">
        <v>691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8" t="s">
        <v>692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8" t="s">
        <v>693</v>
      </c>
      <c r="B344" t="str">
        <f ca="1">IF(ISTEXT(INDIRECT($A$344)),INDIRECT($A$344),"")</f>
        <v>2. 5. 2. 1. 1. 2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8" t="s">
        <v>694</v>
      </c>
      <c r="B345" t="str">
        <f ca="1">IF(ISTEXT(INDIRECT($A$345)),INDIRECT($A$345),"")</f>
        <v>Kapitalui formuoti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8" t="s">
        <v>695</v>
      </c>
      <c r="B346">
        <f ca="1">IF(ISTEXT(INDIRECT($A$346)),INDIRECT($A$346),"")</f>
      </c>
      <c r="C346">
        <f ca="1">IF(ISNUMBER(INDIRECT($A$346)),INDIRECT($A$346),0)</f>
        <v>57</v>
      </c>
      <c r="D346" t="b">
        <f ca="1">ISBLANK(INDIRECT($A$346))</f>
        <v>0</v>
      </c>
    </row>
    <row r="347" spans="1:4" ht="10.5">
      <c r="A347" s="98" t="s">
        <v>696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98" t="s">
        <v>697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98" t="s">
        <v>698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98" t="s">
        <v>699</v>
      </c>
      <c r="B350" t="str">
        <f ca="1">IF(ISTEXT(INDIRECT($A$350)),INDIRECT($A$350),"")</f>
        <v>2. 5. 3.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8" t="s">
        <v>700</v>
      </c>
      <c r="B351" t="str">
        <f ca="1">IF(ISTEXT(INDIRECT($A$351)),INDIRECT($A$351),"")</f>
        <v>Dotacijos kitiems valdymo lygiams 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8" t="s">
        <v>701</v>
      </c>
      <c r="B352">
        <f ca="1">IF(ISTEXT(INDIRECT($A$352)),INDIRECT($A$352),"")</f>
      </c>
      <c r="C352">
        <f ca="1">IF(ISNUMBER(INDIRECT($A$352)),INDIRECT($A$352),0)</f>
        <v>58</v>
      </c>
      <c r="D352" t="b">
        <f ca="1">ISBLANK(INDIRECT($A$352))</f>
        <v>0</v>
      </c>
    </row>
    <row r="353" spans="1:4" ht="10.5">
      <c r="A353" s="98" t="s">
        <v>702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0</v>
      </c>
    </row>
    <row r="354" spans="1:4" ht="10.5">
      <c r="A354" s="98" t="s">
        <v>703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98" t="s">
        <v>704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0</v>
      </c>
    </row>
    <row r="356" spans="1:4" ht="10.5">
      <c r="A356" s="98" t="s">
        <v>705</v>
      </c>
      <c r="B356" t="str">
        <f ca="1">IF(ISTEXT(INDIRECT($A$356)),INDIRECT($A$356),"")</f>
        <v>2. 5. 3. 1. 1. 1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8" t="s">
        <v>706</v>
      </c>
      <c r="B357" t="str">
        <f ca="1">IF(ISTEXT(INDIRECT($A$357)),INDIRECT($A$357),"")</f>
        <v>Einamiesiems tikslams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8" t="s">
        <v>707</v>
      </c>
      <c r="B358">
        <f ca="1">IF(ISTEXT(INDIRECT($A$358)),INDIRECT($A$358),"")</f>
      </c>
      <c r="C358">
        <f ca="1">IF(ISNUMBER(INDIRECT($A$358)),INDIRECT($A$358),0)</f>
        <v>59</v>
      </c>
      <c r="D358" t="b">
        <f ca="1">ISBLANK(INDIRECT($A$358))</f>
        <v>0</v>
      </c>
    </row>
    <row r="359" spans="1:4" ht="10.5">
      <c r="A359" s="98" t="s">
        <v>708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8" t="s">
        <v>709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8" t="s">
        <v>710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8" t="s">
        <v>711</v>
      </c>
      <c r="B362" t="str">
        <f ca="1">IF(ISTEXT(INDIRECT($A$362)),INDIRECT($A$362),"")</f>
        <v>2. 5. 3. 1. 1. 2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8" t="s">
        <v>712</v>
      </c>
      <c r="B363" t="str">
        <f ca="1">IF(ISTEXT(INDIRECT($A$363)),INDIRECT($A$363),"")</f>
        <v>Kapitalui formuoti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8" t="s">
        <v>713</v>
      </c>
      <c r="B364">
        <f ca="1">IF(ISTEXT(INDIRECT($A$364)),INDIRECT($A$364),"")</f>
      </c>
      <c r="C364">
        <f ca="1">IF(ISNUMBER(INDIRECT($A$364)),INDIRECT($A$364),0)</f>
        <v>60</v>
      </c>
      <c r="D364" t="b">
        <f ca="1">ISBLANK(INDIRECT($A$364))</f>
        <v>0</v>
      </c>
    </row>
    <row r="365" spans="1:4" ht="10.5">
      <c r="A365" s="98" t="s">
        <v>714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98" t="s">
        <v>715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98" t="s">
        <v>716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98" t="s">
        <v>717</v>
      </c>
      <c r="B368" t="str">
        <f ca="1">IF(ISTEXT(INDIRECT($A$368)),INDIRECT($A$368),"")</f>
        <v>2. 6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8" t="s">
        <v>718</v>
      </c>
      <c r="B369" t="str">
        <f ca="1">IF(ISTEXT(INDIRECT($A$369)),INDIRECT($A$369),"")</f>
        <v>Įmokos į Europos Sąjungos biudžetą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8" t="s">
        <v>719</v>
      </c>
      <c r="B370">
        <f ca="1">IF(ISTEXT(INDIRECT($A$370)),INDIRECT($A$370),"")</f>
      </c>
      <c r="C370">
        <f ca="1">IF(ISNUMBER(INDIRECT($A$370)),INDIRECT($A$370),0)</f>
        <v>61</v>
      </c>
      <c r="D370" t="b">
        <f ca="1">ISBLANK(INDIRECT($A$370))</f>
        <v>0</v>
      </c>
    </row>
    <row r="371" spans="1:4" ht="10.5">
      <c r="A371" s="98" t="s">
        <v>720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0</v>
      </c>
    </row>
    <row r="372" spans="1:4" ht="10.5">
      <c r="A372" s="98" t="s">
        <v>721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0</v>
      </c>
    </row>
    <row r="373" spans="1:4" ht="10.5">
      <c r="A373" s="98" t="s">
        <v>722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98" t="s">
        <v>723</v>
      </c>
      <c r="B374" t="str">
        <f ca="1">IF(ISTEXT(INDIRECT($A$374)),INDIRECT($A$374),"")</f>
        <v>2. 6. 1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8" t="s">
        <v>724</v>
      </c>
      <c r="B375" t="str">
        <f ca="1">IF(ISTEXT(INDIRECT($A$375)),INDIRECT($A$375),"")</f>
        <v>Tradiciniai nuosavi ištekliai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8" t="s">
        <v>725</v>
      </c>
      <c r="B376">
        <f ca="1">IF(ISTEXT(INDIRECT($A$376)),INDIRECT($A$376),"")</f>
      </c>
      <c r="C376">
        <f ca="1">IF(ISNUMBER(INDIRECT($A$376)),INDIRECT($A$376),0)</f>
        <v>62</v>
      </c>
      <c r="D376" t="b">
        <f ca="1">ISBLANK(INDIRECT($A$376))</f>
        <v>0</v>
      </c>
    </row>
    <row r="377" spans="1:4" ht="10.5">
      <c r="A377" s="98" t="s">
        <v>726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98" t="s">
        <v>727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98" t="s">
        <v>728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98" t="s">
        <v>729</v>
      </c>
      <c r="B380" t="str">
        <f ca="1">IF(ISTEXT(INDIRECT($A$380)),INDIRECT($A$380),"")</f>
        <v>2. 6. 1. 1. 1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8" t="s">
        <v>730</v>
      </c>
      <c r="B381" t="str">
        <f ca="1">IF(ISTEXT(INDIRECT($A$381)),INDIRECT($A$381),"")</f>
        <v>Tradiciniai nuosavi ištekliai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8" t="s">
        <v>731</v>
      </c>
      <c r="B382">
        <f ca="1">IF(ISTEXT(INDIRECT($A$382)),INDIRECT($A$382),"")</f>
      </c>
      <c r="C382">
        <f ca="1">IF(ISNUMBER(INDIRECT($A$382)),INDIRECT($A$382),0)</f>
        <v>63</v>
      </c>
      <c r="D382" t="b">
        <f ca="1">ISBLANK(INDIRECT($A$382))</f>
        <v>0</v>
      </c>
    </row>
    <row r="383" spans="1:4" ht="10.5">
      <c r="A383" s="98" t="s">
        <v>732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8" t="s">
        <v>733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8" t="s">
        <v>734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8" t="s">
        <v>735</v>
      </c>
      <c r="B386" t="str">
        <f ca="1">IF(ISTEXT(INDIRECT($A$386)),INDIRECT($A$386),"")</f>
        <v>2. 6. 1. 1. 1. 1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8" t="s">
        <v>736</v>
      </c>
      <c r="B387" t="str">
        <f ca="1">IF(ISTEXT(INDIRECT($A$387)),INDIRECT($A$387),"")</f>
        <v>Muitai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8" t="s">
        <v>737</v>
      </c>
      <c r="B388">
        <f ca="1">IF(ISTEXT(INDIRECT($A$388)),INDIRECT($A$388),"")</f>
      </c>
      <c r="C388">
        <f ca="1">IF(ISNUMBER(INDIRECT($A$388)),INDIRECT($A$388),0)</f>
        <v>64</v>
      </c>
      <c r="D388" t="b">
        <f ca="1">ISBLANK(INDIRECT($A$388))</f>
        <v>0</v>
      </c>
    </row>
    <row r="389" spans="1:4" ht="10.5">
      <c r="A389" s="98" t="s">
        <v>738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98" t="s">
        <v>739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98" t="s">
        <v>740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98" t="s">
        <v>741</v>
      </c>
      <c r="B392" t="str">
        <f ca="1">IF(ISTEXT(INDIRECT($A$392)),INDIRECT($A$392),"")</f>
        <v>2. 6. 1. 1. 1. 2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8" t="s">
        <v>742</v>
      </c>
      <c r="B393" t="str">
        <f ca="1">IF(ISTEXT(INDIRECT($A$393)),INDIRECT($A$393),"")</f>
        <v>Cukraus sektoriaus mokesčiai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8" t="s">
        <v>743</v>
      </c>
      <c r="B394">
        <f ca="1">IF(ISTEXT(INDIRECT($A$394)),INDIRECT($A$394),"")</f>
      </c>
      <c r="C394">
        <f ca="1">IF(ISNUMBER(INDIRECT($A$394)),INDIRECT($A$394),0)</f>
        <v>65</v>
      </c>
      <c r="D394" t="b">
        <f ca="1">ISBLANK(INDIRECT($A$394))</f>
        <v>0</v>
      </c>
    </row>
    <row r="395" spans="1:4" ht="10.5">
      <c r="A395" s="98" t="s">
        <v>744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98" t="s">
        <v>745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98" t="s">
        <v>746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1</v>
      </c>
    </row>
    <row r="398" spans="1:4" ht="10.5">
      <c r="A398" s="98" t="s">
        <v>747</v>
      </c>
      <c r="B398" t="str">
        <f ca="1">IF(ISTEXT(INDIRECT($A$398)),INDIRECT($A$398),"")</f>
        <v>2. 6. 2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8" t="s">
        <v>748</v>
      </c>
      <c r="B399" t="str">
        <f ca="1">IF(ISTEXT(INDIRECT($A$399)),INDIRECT($A$399),"")</f>
        <v>PVM nuosavi ištekliai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8" t="s">
        <v>749</v>
      </c>
      <c r="B400">
        <f ca="1">IF(ISTEXT(INDIRECT($A$400)),INDIRECT($A$400),"")</f>
      </c>
      <c r="C400">
        <f ca="1">IF(ISNUMBER(INDIRECT($A$400)),INDIRECT($A$400),0)</f>
        <v>66</v>
      </c>
      <c r="D400" t="b">
        <f ca="1">ISBLANK(INDIRECT($A$400))</f>
        <v>0</v>
      </c>
    </row>
    <row r="401" spans="1:4" ht="10.5">
      <c r="A401" s="98" t="s">
        <v>750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0</v>
      </c>
    </row>
    <row r="402" spans="1:4" ht="10.5">
      <c r="A402" s="98" t="s">
        <v>751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98" t="s">
        <v>752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0</v>
      </c>
    </row>
    <row r="404" spans="1:4" ht="10.5">
      <c r="A404" s="98" t="s">
        <v>753</v>
      </c>
      <c r="B404" t="str">
        <f ca="1">IF(ISTEXT(INDIRECT($A$404)),INDIRECT($A$404),"")</f>
        <v>2. 6. 2. 1. 1. 1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8" t="s">
        <v>754</v>
      </c>
      <c r="B405" t="str">
        <f ca="1">IF(ISTEXT(INDIRECT($A$405)),INDIRECT($A$405),"")</f>
        <v>PVM nuosavi ištekliai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8" t="s">
        <v>755</v>
      </c>
      <c r="B406">
        <f ca="1">IF(ISTEXT(INDIRECT($A$406)),INDIRECT($A$406),"")</f>
      </c>
      <c r="C406">
        <f ca="1">IF(ISNUMBER(INDIRECT($A$406)),INDIRECT($A$406),0)</f>
        <v>67</v>
      </c>
      <c r="D406" t="b">
        <f ca="1">ISBLANK(INDIRECT($A$406))</f>
        <v>0</v>
      </c>
    </row>
    <row r="407" spans="1:4" ht="10.5">
      <c r="A407" s="98" t="s">
        <v>756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8" t="s">
        <v>757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8" t="s">
        <v>758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8" t="s">
        <v>759</v>
      </c>
      <c r="B410" t="str">
        <f ca="1">IF(ISTEXT(INDIRECT($A$410)),INDIRECT($A$410),"")</f>
        <v>2. 6. 3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8" t="s">
        <v>760</v>
      </c>
      <c r="B411" t="str">
        <f ca="1">IF(ISTEXT(INDIRECT($A$411)),INDIRECT($A$411),"")</f>
        <v>Bendrųjų nacionalinių pajamų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8" t="s">
        <v>761</v>
      </c>
      <c r="B412">
        <f ca="1">IF(ISTEXT(INDIRECT($A$412)),INDIRECT($A$412),"")</f>
      </c>
      <c r="C412">
        <f ca="1">IF(ISNUMBER(INDIRECT($A$412)),INDIRECT($A$412),0)</f>
        <v>68</v>
      </c>
      <c r="D412" t="b">
        <f ca="1">ISBLANK(INDIRECT($A$412))</f>
        <v>0</v>
      </c>
    </row>
    <row r="413" spans="1:4" ht="10.5">
      <c r="A413" s="98" t="s">
        <v>762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8" t="s">
        <v>763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8" t="s">
        <v>764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8" t="s">
        <v>765</v>
      </c>
      <c r="B416" t="str">
        <f ca="1">IF(ISTEXT(INDIRECT($A$416)),INDIRECT($A$416),"")</f>
        <v>2. 6. 3. 1. 1. 1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8" t="s">
        <v>766</v>
      </c>
      <c r="B417" t="str">
        <f ca="1">IF(ISTEXT(INDIRECT($A$417)),INDIRECT($A$417),"")</f>
        <v>Bendrųjų nacionalinių pajamų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8" t="s">
        <v>767</v>
      </c>
      <c r="B418">
        <f ca="1">IF(ISTEXT(INDIRECT($A$418)),INDIRECT($A$418),"")</f>
      </c>
      <c r="C418">
        <f ca="1">IF(ISNUMBER(INDIRECT($A$418)),INDIRECT($A$418),0)</f>
        <v>69</v>
      </c>
      <c r="D418" t="b">
        <f ca="1">ISBLANK(INDIRECT($A$418))</f>
        <v>0</v>
      </c>
    </row>
    <row r="419" spans="1:4" ht="10.5">
      <c r="A419" s="98" t="s">
        <v>768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8" t="s">
        <v>769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8" t="s">
        <v>770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8" t="s">
        <v>771</v>
      </c>
      <c r="B422" t="str">
        <f ca="1">IF(ISTEXT(INDIRECT($A$422)),INDIRECT($A$422),"")</f>
        <v>2. 6. 4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8" t="s">
        <v>772</v>
      </c>
      <c r="B423" t="str">
        <f ca="1">IF(ISTEXT(INDIRECT($A$423)),INDIRECT($A$423),"")</f>
        <v>Biudžeto disbalansų korekcija Jungtinės Karalystės naudai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8" t="s">
        <v>773</v>
      </c>
      <c r="B424">
        <f ca="1">IF(ISTEXT(INDIRECT($A$424)),INDIRECT($A$424),"")</f>
      </c>
      <c r="C424">
        <f ca="1">IF(ISNUMBER(INDIRECT($A$424)),INDIRECT($A$424),0)</f>
        <v>70</v>
      </c>
      <c r="D424" t="b">
        <f ca="1">ISBLANK(INDIRECT($A$424))</f>
        <v>0</v>
      </c>
    </row>
    <row r="425" spans="1:4" ht="10.5">
      <c r="A425" s="98" t="s">
        <v>774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8" t="s">
        <v>775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8" t="s">
        <v>776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8" t="s">
        <v>777</v>
      </c>
      <c r="B428" t="str">
        <f ca="1">IF(ISTEXT(INDIRECT($A$428)),INDIRECT($A$428),"")</f>
        <v>2. 6. 4. 1. 1. 1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8" t="s">
        <v>778</v>
      </c>
      <c r="B429" t="str">
        <f ca="1">IF(ISTEXT(INDIRECT($A$429)),INDIRECT($A$429),"")</f>
        <v>Biudžeto disbalansų korekcija Jungtinės Karalystės naudai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8" t="s">
        <v>779</v>
      </c>
      <c r="B430">
        <f ca="1">IF(ISTEXT(INDIRECT($A$430)),INDIRECT($A$430),"")</f>
      </c>
      <c r="C430">
        <f ca="1">IF(ISNUMBER(INDIRECT($A$430)),INDIRECT($A$430),0)</f>
        <v>71</v>
      </c>
      <c r="D430" t="b">
        <f ca="1">ISBLANK(INDIRECT($A$430))</f>
        <v>0</v>
      </c>
    </row>
    <row r="431" spans="1:4" ht="10.5">
      <c r="A431" s="98" t="s">
        <v>780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8" t="s">
        <v>781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8" t="s">
        <v>782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8" t="s">
        <v>783</v>
      </c>
      <c r="B434" t="str">
        <f ca="1">IF(ISTEXT(INDIRECT($A$434)),INDIRECT($A$434),"")</f>
        <v>2. 6. 5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8" t="s">
        <v>784</v>
      </c>
      <c r="B435" t="str">
        <f ca="1">IF(ISTEXT(INDIRECT($A$435)),INDIRECT($A$435),"")</f>
        <v>Su nuosavais ištekliais susijusios baudos ir delspinigiai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8" t="s">
        <v>785</v>
      </c>
      <c r="B436">
        <f ca="1">IF(ISTEXT(INDIRECT($A$436)),INDIRECT($A$436),"")</f>
      </c>
      <c r="C436">
        <f ca="1">IF(ISNUMBER(INDIRECT($A$436)),INDIRECT($A$436),0)</f>
        <v>72</v>
      </c>
      <c r="D436" t="b">
        <f ca="1">ISBLANK(INDIRECT($A$436))</f>
        <v>0</v>
      </c>
    </row>
    <row r="437" spans="1:4" ht="10.5">
      <c r="A437" s="98" t="s">
        <v>786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8" t="s">
        <v>787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8" t="s">
        <v>788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8" t="s">
        <v>789</v>
      </c>
      <c r="B440" t="str">
        <f ca="1">IF(ISTEXT(INDIRECT($A$440)),INDIRECT($A$440),"")</f>
        <v>2. 6. 5. 1. 1. 1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8" t="s">
        <v>790</v>
      </c>
      <c r="B441" t="str">
        <f ca="1">IF(ISTEXT(INDIRECT($A$441)),INDIRECT($A$441),"")</f>
        <v>Su nuosavais ištekliais susijusios baudos ir delspinigiai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8" t="s">
        <v>791</v>
      </c>
      <c r="B442">
        <f ca="1">IF(ISTEXT(INDIRECT($A$442)),INDIRECT($A$442),"")</f>
      </c>
      <c r="C442">
        <f ca="1">IF(ISNUMBER(INDIRECT($A$442)),INDIRECT($A$442),0)</f>
        <v>73</v>
      </c>
      <c r="D442" t="b">
        <f ca="1">ISBLANK(INDIRECT($A$442))</f>
        <v>0</v>
      </c>
    </row>
    <row r="443" spans="1:4" ht="10.5">
      <c r="A443" s="98" t="s">
        <v>792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8" t="s">
        <v>793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8" t="s">
        <v>794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8" t="s">
        <v>795</v>
      </c>
      <c r="B446" t="str">
        <f ca="1">IF(ISTEXT(INDIRECT($A$446)),INDIRECT($A$446),"")</f>
        <v>2. 7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8" t="s">
        <v>796</v>
      </c>
      <c r="B447" t="str">
        <f ca="1">IF(ISTEXT(INDIRECT($A$447)),INDIRECT($A$447),"")</f>
        <v>Socialinės išmokos (pašalpos)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8" t="s">
        <v>797</v>
      </c>
      <c r="B448">
        <f ca="1">IF(ISTEXT(INDIRECT($A$448)),INDIRECT($A$448),"")</f>
      </c>
      <c r="C448">
        <f ca="1">IF(ISNUMBER(INDIRECT($A$448)),INDIRECT($A$448),0)</f>
        <v>74</v>
      </c>
      <c r="D448" t="b">
        <f ca="1">ISBLANK(INDIRECT($A$448))</f>
        <v>0</v>
      </c>
    </row>
    <row r="449" spans="1:4" ht="10.5">
      <c r="A449" s="98" t="s">
        <v>798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8" t="s">
        <v>799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8" t="s">
        <v>800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8" t="s">
        <v>801</v>
      </c>
      <c r="B452" t="str">
        <f ca="1">IF(ISTEXT(INDIRECT($A$452)),INDIRECT($A$452),"")</f>
        <v>2. 7. 1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8" t="s">
        <v>802</v>
      </c>
      <c r="B453" t="str">
        <f ca="1">IF(ISTEXT(INDIRECT($A$453)),INDIRECT($A$453),"")</f>
        <v>Socialinio draudimo išmokos (pašalpos) 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8" t="s">
        <v>803</v>
      </c>
      <c r="B454">
        <f ca="1">IF(ISTEXT(INDIRECT($A$454)),INDIRECT($A$454),"")</f>
      </c>
      <c r="C454">
        <f ca="1">IF(ISNUMBER(INDIRECT($A$454)),INDIRECT($A$454),0)</f>
        <v>75</v>
      </c>
      <c r="D454" t="b">
        <f ca="1">ISBLANK(INDIRECT($A$454))</f>
        <v>0</v>
      </c>
    </row>
    <row r="455" spans="1:4" ht="10.5">
      <c r="A455" s="98" t="s">
        <v>804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0</v>
      </c>
    </row>
    <row r="456" spans="1:4" ht="10.5">
      <c r="A456" s="98" t="s">
        <v>805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0</v>
      </c>
    </row>
    <row r="457" spans="1:4" ht="10.5">
      <c r="A457" s="98" t="s">
        <v>806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0</v>
      </c>
    </row>
    <row r="458" spans="1:4" ht="10.5">
      <c r="A458" s="98" t="s">
        <v>807</v>
      </c>
      <c r="B458" t="str">
        <f ca="1">IF(ISTEXT(INDIRECT($A$458)),INDIRECT($A$458),"")</f>
        <v>2. 7. 1. 1. 1. 1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8" t="s">
        <v>808</v>
      </c>
      <c r="B459" t="str">
        <f ca="1">IF(ISTEXT(INDIRECT($A$459)),INDIRECT($A$459),"")</f>
        <v>Socialinio draudimo išmokos pinigais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8" t="s">
        <v>809</v>
      </c>
      <c r="B460">
        <f ca="1">IF(ISTEXT(INDIRECT($A$460)),INDIRECT($A$460),"")</f>
      </c>
      <c r="C460">
        <f ca="1">IF(ISNUMBER(INDIRECT($A$460)),INDIRECT($A$460),0)</f>
        <v>76</v>
      </c>
      <c r="D460" t="b">
        <f ca="1">ISBLANK(INDIRECT($A$460))</f>
        <v>0</v>
      </c>
    </row>
    <row r="461" spans="1:4" ht="10.5">
      <c r="A461" s="98" t="s">
        <v>810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1</v>
      </c>
    </row>
    <row r="462" spans="1:4" ht="10.5">
      <c r="A462" s="98" t="s">
        <v>811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1</v>
      </c>
    </row>
    <row r="463" spans="1:4" ht="10.5">
      <c r="A463" s="98" t="s">
        <v>812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1</v>
      </c>
    </row>
    <row r="464" spans="1:4" ht="10.5">
      <c r="A464" s="98" t="s">
        <v>813</v>
      </c>
      <c r="B464" t="str">
        <f ca="1">IF(ISTEXT(INDIRECT($A$464)),INDIRECT($A$464),"")</f>
        <v>2. 7. 1. 1. 1. 2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8" t="s">
        <v>814</v>
      </c>
      <c r="B465" t="str">
        <f ca="1">IF(ISTEXT(INDIRECT($A$465)),INDIRECT($A$465),"")</f>
        <v>Socialinio draudimo išmokos natūra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8" t="s">
        <v>815</v>
      </c>
      <c r="B466">
        <f ca="1">IF(ISTEXT(INDIRECT($A$466)),INDIRECT($A$466),"")</f>
      </c>
      <c r="C466">
        <f ca="1">IF(ISNUMBER(INDIRECT($A$466)),INDIRECT($A$466),0)</f>
        <v>77</v>
      </c>
      <c r="D466" t="b">
        <f ca="1">ISBLANK(INDIRECT($A$466))</f>
        <v>0</v>
      </c>
    </row>
    <row r="467" spans="1:4" ht="10.5">
      <c r="A467" s="98" t="s">
        <v>816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1</v>
      </c>
    </row>
    <row r="468" spans="1:4" ht="10.5">
      <c r="A468" s="98" t="s">
        <v>817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1</v>
      </c>
    </row>
    <row r="469" spans="1:4" ht="10.5">
      <c r="A469" s="98" t="s">
        <v>818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1</v>
      </c>
    </row>
    <row r="470" spans="1:4" ht="10.5">
      <c r="A470" s="98" t="s">
        <v>819</v>
      </c>
      <c r="B470" t="str">
        <f ca="1">IF(ISTEXT(INDIRECT($A$470)),INDIRECT($A$470),"")</f>
        <v>2. 7. 2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8" t="s">
        <v>820</v>
      </c>
      <c r="B471" t="str">
        <f ca="1">IF(ISTEXT(INDIRECT($A$471)),INDIRECT($A$471),"")</f>
        <v>Socialinė parama (soc. paramos pašalpos) 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8" t="s">
        <v>821</v>
      </c>
      <c r="B472">
        <f ca="1">IF(ISTEXT(INDIRECT($A$472)),INDIRECT($A$472),"")</f>
      </c>
      <c r="C472">
        <f ca="1">IF(ISNUMBER(INDIRECT($A$472)),INDIRECT($A$472),0)</f>
        <v>78</v>
      </c>
      <c r="D472" t="b">
        <f ca="1">ISBLANK(INDIRECT($A$472))</f>
        <v>0</v>
      </c>
    </row>
    <row r="473" spans="1:4" ht="10.5">
      <c r="A473" s="98" t="s">
        <v>822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0</v>
      </c>
    </row>
    <row r="474" spans="1:4" ht="10.5">
      <c r="A474" s="98" t="s">
        <v>823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0</v>
      </c>
    </row>
    <row r="475" spans="1:4" ht="10.5">
      <c r="A475" s="98" t="s">
        <v>824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0</v>
      </c>
    </row>
    <row r="476" spans="1:4" ht="10.5">
      <c r="A476" s="98" t="s">
        <v>825</v>
      </c>
      <c r="B476" t="str">
        <f ca="1">IF(ISTEXT(INDIRECT($A$476)),INDIRECT($A$476),"")</f>
        <v>2. 7. 2. 1. 1. 1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8" t="s">
        <v>826</v>
      </c>
      <c r="B477" t="str">
        <f ca="1">IF(ISTEXT(INDIRECT($A$477)),INDIRECT($A$477),"")</f>
        <v>Socialinė parama pinigais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8" t="s">
        <v>827</v>
      </c>
      <c r="B478">
        <f ca="1">IF(ISTEXT(INDIRECT($A$478)),INDIRECT($A$478),"")</f>
      </c>
      <c r="C478">
        <f ca="1">IF(ISNUMBER(INDIRECT($A$478)),INDIRECT($A$478),0)</f>
        <v>79</v>
      </c>
      <c r="D478" t="b">
        <f ca="1">ISBLANK(INDIRECT($A$478))</f>
        <v>0</v>
      </c>
    </row>
    <row r="479" spans="1:4" ht="10.5">
      <c r="A479" s="98" t="s">
        <v>828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8" t="s">
        <v>829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8" t="s">
        <v>830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8" t="s">
        <v>831</v>
      </c>
      <c r="B482" t="str">
        <f ca="1">IF(ISTEXT(INDIRECT($A$482)),INDIRECT($A$482),"")</f>
        <v>2. 7. 2. 1. 1. 2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8" t="s">
        <v>832</v>
      </c>
      <c r="B483" t="str">
        <f ca="1">IF(ISTEXT(INDIRECT($A$483)),INDIRECT($A$483),"")</f>
        <v>Socialinė parama natūra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8" t="s">
        <v>833</v>
      </c>
      <c r="B484">
        <f ca="1">IF(ISTEXT(INDIRECT($A$484)),INDIRECT($A$484),"")</f>
      </c>
      <c r="C484">
        <f ca="1">IF(ISNUMBER(INDIRECT($A$484)),INDIRECT($A$484),0)</f>
        <v>80</v>
      </c>
      <c r="D484" t="b">
        <f ca="1">ISBLANK(INDIRECT($A$484))</f>
        <v>0</v>
      </c>
    </row>
    <row r="485" spans="1:4" ht="10.5">
      <c r="A485" s="98" t="s">
        <v>834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1</v>
      </c>
    </row>
    <row r="486" spans="1:4" ht="10.5">
      <c r="A486" s="98" t="s">
        <v>835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1</v>
      </c>
    </row>
    <row r="487" spans="1:4" ht="10.5">
      <c r="A487" s="98" t="s">
        <v>836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1</v>
      </c>
    </row>
    <row r="488" spans="1:4" ht="10.5">
      <c r="A488" s="98" t="s">
        <v>837</v>
      </c>
      <c r="B488" t="str">
        <f ca="1">IF(ISTEXT(INDIRECT($A$488)),INDIRECT($A$488),"")</f>
        <v>2. 7. 3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8" t="s">
        <v>838</v>
      </c>
      <c r="B489" t="str">
        <f ca="1">IF(ISTEXT(INDIRECT($A$489)),INDIRECT($A$489),"")</f>
        <v>Darbdavių socialinė parama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8" t="s">
        <v>839</v>
      </c>
      <c r="B490">
        <f ca="1">IF(ISTEXT(INDIRECT($A$490)),INDIRECT($A$490),"")</f>
      </c>
      <c r="C490">
        <f ca="1">IF(ISNUMBER(INDIRECT($A$490)),INDIRECT($A$490),0)</f>
        <v>81</v>
      </c>
      <c r="D490" t="b">
        <f ca="1">ISBLANK(INDIRECT($A$490))</f>
        <v>0</v>
      </c>
    </row>
    <row r="491" spans="1:4" ht="10.5">
      <c r="A491" s="98" t="s">
        <v>840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0</v>
      </c>
    </row>
    <row r="492" spans="1:4" ht="10.5">
      <c r="A492" s="98" t="s">
        <v>841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0</v>
      </c>
    </row>
    <row r="493" spans="1:4" ht="10.5">
      <c r="A493" s="98" t="s">
        <v>842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0</v>
      </c>
    </row>
    <row r="494" spans="1:4" ht="10.5">
      <c r="A494" s="98" t="s">
        <v>843</v>
      </c>
      <c r="B494" t="str">
        <f ca="1">IF(ISTEXT(INDIRECT($A$494)),INDIRECT($A$494),"")</f>
        <v>2. 7. 3. 1. 1. 1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8" t="s">
        <v>844</v>
      </c>
      <c r="B495" t="str">
        <f ca="1">IF(ISTEXT(INDIRECT($A$495)),INDIRECT($A$495),"")</f>
        <v>Darbdavių socialinė parama  pinigais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8" t="s">
        <v>845</v>
      </c>
      <c r="B496">
        <f ca="1">IF(ISTEXT(INDIRECT($A$496)),INDIRECT($A$496),"")</f>
      </c>
      <c r="C496">
        <f ca="1">IF(ISNUMBER(INDIRECT($A$496)),INDIRECT($A$496),0)</f>
        <v>82</v>
      </c>
      <c r="D496" t="b">
        <f ca="1">ISBLANK(INDIRECT($A$496))</f>
        <v>0</v>
      </c>
    </row>
    <row r="497" spans="1:4" ht="10.5">
      <c r="A497" s="98" t="s">
        <v>846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8" t="s">
        <v>847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8" t="s">
        <v>848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8" t="s">
        <v>849</v>
      </c>
      <c r="B500" t="str">
        <f ca="1">IF(ISTEXT(INDIRECT($A$500)),INDIRECT($A$500),"")</f>
        <v>2. 7. 3. 1. 1. 2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8" t="s">
        <v>850</v>
      </c>
      <c r="B501" t="str">
        <f ca="1">IF(ISTEXT(INDIRECT($A$501)),INDIRECT($A$501),"")</f>
        <v>Darbdavių socialinė parama natūra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8" t="s">
        <v>851</v>
      </c>
      <c r="B502">
        <f ca="1">IF(ISTEXT(INDIRECT($A$502)),INDIRECT($A$502),"")</f>
      </c>
      <c r="C502">
        <f ca="1">IF(ISNUMBER(INDIRECT($A$502)),INDIRECT($A$502),0)</f>
        <v>83</v>
      </c>
      <c r="D502" t="b">
        <f ca="1">ISBLANK(INDIRECT($A$502))</f>
        <v>0</v>
      </c>
    </row>
    <row r="503" spans="1:4" ht="10.5">
      <c r="A503" s="98" t="s">
        <v>852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1</v>
      </c>
    </row>
    <row r="504" spans="1:4" ht="10.5">
      <c r="A504" s="98" t="s">
        <v>853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1</v>
      </c>
    </row>
    <row r="505" spans="1:4" ht="10.5">
      <c r="A505" s="98" t="s">
        <v>854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1</v>
      </c>
    </row>
    <row r="506" spans="1:4" ht="10.5">
      <c r="A506" s="98" t="s">
        <v>855</v>
      </c>
      <c r="B506" t="str">
        <f ca="1">IF(ISTEXT(INDIRECT($A$506)),INDIRECT($A$506),"")</f>
        <v>2. 8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8" t="s">
        <v>856</v>
      </c>
      <c r="B507" t="str">
        <f ca="1">IF(ISTEXT(INDIRECT($A$507)),INDIRECT($A$507),"")</f>
        <v>Kitos išlaidos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8" t="s">
        <v>857</v>
      </c>
      <c r="B508">
        <f ca="1">IF(ISTEXT(INDIRECT($A$508)),INDIRECT($A$508),"")</f>
      </c>
      <c r="C508">
        <f ca="1">IF(ISNUMBER(INDIRECT($A$508)),INDIRECT($A$508),0)</f>
        <v>84</v>
      </c>
      <c r="D508" t="b">
        <f ca="1">ISBLANK(INDIRECT($A$508))</f>
        <v>0</v>
      </c>
    </row>
    <row r="509" spans="1:4" ht="10.5">
      <c r="A509" s="98" t="s">
        <v>858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0</v>
      </c>
    </row>
    <row r="510" spans="1:4" ht="10.5">
      <c r="A510" s="98" t="s">
        <v>859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0</v>
      </c>
    </row>
    <row r="511" spans="1:4" ht="10.5">
      <c r="A511" s="98" t="s">
        <v>860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0</v>
      </c>
    </row>
    <row r="512" spans="1:4" ht="10.5">
      <c r="A512" s="98" t="s">
        <v>861</v>
      </c>
      <c r="B512" t="str">
        <f ca="1">IF(ISTEXT(INDIRECT($A$512)),INDIRECT($A$512),"")</f>
        <v>2. 8. 1. 1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8" t="s">
        <v>862</v>
      </c>
      <c r="B513" t="str">
        <f ca="1">IF(ISTEXT(INDIRECT($A$513)),INDIRECT($A$513),"")</f>
        <v>Einamiesiems tikslams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8" t="s">
        <v>863</v>
      </c>
      <c r="B514">
        <f ca="1">IF(ISTEXT(INDIRECT($A$514)),INDIRECT($A$514),"")</f>
      </c>
      <c r="C514">
        <f ca="1">IF(ISNUMBER(INDIRECT($A$514)),INDIRECT($A$514),0)</f>
        <v>85</v>
      </c>
      <c r="D514" t="b">
        <f ca="1">ISBLANK(INDIRECT($A$514))</f>
        <v>0</v>
      </c>
    </row>
    <row r="515" spans="1:4" ht="10.5">
      <c r="A515" s="98" t="s">
        <v>864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0</v>
      </c>
    </row>
    <row r="516" spans="1:4" ht="10.5">
      <c r="A516" s="98" t="s">
        <v>865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0</v>
      </c>
    </row>
    <row r="517" spans="1:4" ht="10.5">
      <c r="A517" s="98" t="s">
        <v>866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0</v>
      </c>
    </row>
    <row r="518" spans="1:4" ht="10.5">
      <c r="A518" s="98" t="s">
        <v>867</v>
      </c>
      <c r="B518" t="str">
        <f ca="1">IF(ISTEXT(INDIRECT($A$518)),INDIRECT($A$518),"")</f>
        <v>2. 8. 1. 1. 1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8" t="s">
        <v>868</v>
      </c>
      <c r="B519" t="str">
        <f ca="1">IF(ISTEXT(INDIRECT($A$519)),INDIRECT($A$519),"")</f>
        <v>Einamiesiems tikslams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8" t="s">
        <v>869</v>
      </c>
      <c r="B520">
        <f ca="1">IF(ISTEXT(INDIRECT($A$520)),INDIRECT($A$520),"")</f>
      </c>
      <c r="C520">
        <f ca="1">IF(ISNUMBER(INDIRECT($A$520)),INDIRECT($A$520),0)</f>
        <v>86</v>
      </c>
      <c r="D520" t="b">
        <f ca="1">ISBLANK(INDIRECT($A$520))</f>
        <v>0</v>
      </c>
    </row>
    <row r="521" spans="1:4" ht="10.5">
      <c r="A521" s="98" t="s">
        <v>870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8" t="s">
        <v>871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8" t="s">
        <v>872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8" t="s">
        <v>873</v>
      </c>
      <c r="B524" t="str">
        <f ca="1">IF(ISTEXT(INDIRECT($A$524)),INDIRECT($A$524),"")</f>
        <v>2. 8. 1. 1. 1. 1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8" t="s">
        <v>874</v>
      </c>
      <c r="B525" t="str">
        <f ca="1">IF(ISTEXT(INDIRECT($A$525)),INDIRECT($A$525),"")</f>
        <v>Stipendijoms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8" t="s">
        <v>875</v>
      </c>
      <c r="B526">
        <f ca="1">IF(ISTEXT(INDIRECT($A$526)),INDIRECT($A$526),"")</f>
      </c>
      <c r="C526">
        <f ca="1">IF(ISNUMBER(INDIRECT($A$526)),INDIRECT($A$526),0)</f>
        <v>87</v>
      </c>
      <c r="D526" t="b">
        <f ca="1">ISBLANK(INDIRECT($A$526))</f>
        <v>0</v>
      </c>
    </row>
    <row r="527" spans="1:4" ht="10.5">
      <c r="A527" s="98" t="s">
        <v>876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1</v>
      </c>
    </row>
    <row r="528" spans="1:4" ht="10.5">
      <c r="A528" s="98" t="s">
        <v>877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1</v>
      </c>
    </row>
    <row r="529" spans="1:4" ht="10.5">
      <c r="A529" s="98" t="s">
        <v>878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1</v>
      </c>
    </row>
    <row r="530" spans="1:4" ht="10.5">
      <c r="A530" s="98" t="s">
        <v>879</v>
      </c>
      <c r="B530" t="str">
        <f ca="1">IF(ISTEXT(INDIRECT($A$530)),INDIRECT($A$530),"")</f>
        <v>2. 8. 1. 1. 1. 2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8" t="s">
        <v>880</v>
      </c>
      <c r="B531" t="str">
        <f ca="1">IF(ISTEXT(INDIRECT($A$531)),INDIRECT($A$531),"")</f>
        <v>Kitiems 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8" t="s">
        <v>881</v>
      </c>
      <c r="B532">
        <f ca="1">IF(ISTEXT(INDIRECT($A$532)),INDIRECT($A$532),"")</f>
      </c>
      <c r="C532">
        <f ca="1">IF(ISNUMBER(INDIRECT($A$532)),INDIRECT($A$532),0)</f>
        <v>88</v>
      </c>
      <c r="D532" t="b">
        <f ca="1">ISBLANK(INDIRECT($A$532))</f>
        <v>0</v>
      </c>
    </row>
    <row r="533" spans="1:4" ht="10.5">
      <c r="A533" s="98" t="s">
        <v>882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1</v>
      </c>
    </row>
    <row r="534" spans="1:4" ht="10.5">
      <c r="A534" s="98" t="s">
        <v>883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1</v>
      </c>
    </row>
    <row r="535" spans="1:4" ht="10.5">
      <c r="A535" s="98" t="s">
        <v>884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1</v>
      </c>
    </row>
    <row r="536" spans="1:4" ht="10.5">
      <c r="A536" s="98" t="s">
        <v>885</v>
      </c>
      <c r="B536" t="str">
        <f ca="1">IF(ISTEXT(INDIRECT($A$536)),INDIRECT($A$536),"")</f>
        <v>2. 8. 1. 2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8" t="s">
        <v>886</v>
      </c>
      <c r="B537" t="str">
        <f ca="1">IF(ISTEXT(INDIRECT($A$537)),INDIRECT($A$537),"")</f>
        <v>Kapitalui formuoti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8" t="s">
        <v>887</v>
      </c>
      <c r="B538">
        <f ca="1">IF(ISTEXT(INDIRECT($A$538)),INDIRECT($A$538),"")</f>
      </c>
      <c r="C538">
        <f ca="1">IF(ISNUMBER(INDIRECT($A$538)),INDIRECT($A$538),0)</f>
        <v>89</v>
      </c>
      <c r="D538" t="b">
        <f ca="1">ISBLANK(INDIRECT($A$538))</f>
        <v>0</v>
      </c>
    </row>
    <row r="539" spans="1:4" ht="10.5">
      <c r="A539" s="98" t="s">
        <v>888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0</v>
      </c>
    </row>
    <row r="540" spans="1:4" ht="10.5">
      <c r="A540" s="98" t="s">
        <v>889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0</v>
      </c>
    </row>
    <row r="541" spans="1:4" ht="10.5">
      <c r="A541" s="98" t="s">
        <v>890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0</v>
      </c>
    </row>
    <row r="542" spans="1:4" ht="10.5">
      <c r="A542" s="98" t="s">
        <v>891</v>
      </c>
      <c r="B542" t="str">
        <f ca="1">IF(ISTEXT(INDIRECT($A$542)),INDIRECT($A$542),"")</f>
        <v>2. 8. 1. 2. 1. 1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8" t="s">
        <v>892</v>
      </c>
      <c r="B543" t="str">
        <f ca="1">IF(ISTEXT(INDIRECT($A$543)),INDIRECT($A$543),"")</f>
        <v>Pervedamos lėšos kapitalui formuoti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8" t="s">
        <v>893</v>
      </c>
      <c r="B544">
        <f ca="1">IF(ISTEXT(INDIRECT($A$544)),INDIRECT($A$544),"")</f>
      </c>
      <c r="C544">
        <f ca="1">IF(ISNUMBER(INDIRECT($A$544)),INDIRECT($A$544),0)</f>
        <v>90</v>
      </c>
      <c r="D544" t="b">
        <f ca="1">ISBLANK(INDIRECT($A$544))</f>
        <v>0</v>
      </c>
    </row>
    <row r="545" spans="1:4" ht="10.5">
      <c r="A545" s="98" t="s">
        <v>894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8" t="s">
        <v>895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8" t="s">
        <v>896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8" t="s">
        <v>897</v>
      </c>
      <c r="B548" t="str">
        <f ca="1">IF(ISTEXT(INDIRECT($A$548)),INDIRECT($A$548),"")</f>
        <v>2. 9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8" t="s">
        <v>898</v>
      </c>
      <c r="B549" t="str">
        <f ca="1">IF(ISTEXT(INDIRECT($A$549)),INDIRECT($A$549),"")</f>
        <v>Pervedama Europos Sąjungos, kita tarptautinė finansinė parama ir bendrojo finansavimo lėšos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8" t="s">
        <v>899</v>
      </c>
      <c r="B550">
        <f ca="1">IF(ISTEXT(INDIRECT($A$550)),INDIRECT($A$550),"")</f>
      </c>
      <c r="C550">
        <f ca="1">IF(ISNUMBER(INDIRECT($A$550)),INDIRECT($A$550),0)</f>
        <v>91</v>
      </c>
      <c r="D550" t="b">
        <f ca="1">ISBLANK(INDIRECT($A$550))</f>
        <v>0</v>
      </c>
    </row>
    <row r="551" spans="1:4" ht="10.5">
      <c r="A551" s="98" t="s">
        <v>900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8" t="s">
        <v>901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8" t="s">
        <v>902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8" t="s">
        <v>903</v>
      </c>
      <c r="B554" t="str">
        <f ca="1">IF(ISTEXT(INDIRECT($A$554)),INDIRECT($A$554),"")</f>
        <v>2. 9. 1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8" t="s">
        <v>904</v>
      </c>
      <c r="B555" t="str">
        <f ca="1">IF(ISTEXT(INDIRECT($A$555)),INDIRECT($A$555),"")</f>
        <v>Subsidijos iš Europos Sąjungos ir kitos tarptautinės finansinės paramos (ne valdžios sektoriui)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8" t="s">
        <v>905</v>
      </c>
      <c r="B556">
        <f ca="1">IF(ISTEXT(INDIRECT($A$556)),INDIRECT($A$556),"")</f>
      </c>
      <c r="C556">
        <f ca="1">IF(ISNUMBER(INDIRECT($A$556)),INDIRECT($A$556),0)</f>
        <v>92</v>
      </c>
      <c r="D556" t="b">
        <f ca="1">ISBLANK(INDIRECT($A$556))</f>
        <v>0</v>
      </c>
    </row>
    <row r="557" spans="1:4" ht="10.5">
      <c r="A557" s="98" t="s">
        <v>906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0</v>
      </c>
    </row>
    <row r="558" spans="1:4" ht="10.5">
      <c r="A558" s="98" t="s">
        <v>907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0</v>
      </c>
    </row>
    <row r="559" spans="1:4" ht="10.5">
      <c r="A559" s="98" t="s">
        <v>908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0</v>
      </c>
    </row>
    <row r="560" spans="1:4" ht="10.5">
      <c r="A560" s="98" t="s">
        <v>909</v>
      </c>
      <c r="B560" t="str">
        <f ca="1">IF(ISTEXT(INDIRECT($A$560)),INDIRECT($A$560),"")</f>
        <v>2. 9. 1. 1. 1. 1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8" t="s">
        <v>910</v>
      </c>
      <c r="B561" t="str">
        <f ca="1">IF(ISTEXT(INDIRECT($A$561)),INDIRECT($A$561),"")</f>
        <v>Subsidijos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8" t="s">
        <v>911</v>
      </c>
      <c r="B562">
        <f ca="1">IF(ISTEXT(INDIRECT($A$562)),INDIRECT($A$562),"")</f>
      </c>
      <c r="C562">
        <f ca="1">IF(ISNUMBER(INDIRECT($A$562)),INDIRECT($A$562),0)</f>
        <v>93</v>
      </c>
      <c r="D562" t="b">
        <f ca="1">ISBLANK(INDIRECT($A$562))</f>
        <v>0</v>
      </c>
    </row>
    <row r="563" spans="1:4" ht="10.5">
      <c r="A563" s="98" t="s">
        <v>912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1</v>
      </c>
    </row>
    <row r="564" spans="1:4" ht="10.5">
      <c r="A564" s="98" t="s">
        <v>913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1</v>
      </c>
    </row>
    <row r="565" spans="1:4" ht="10.5">
      <c r="A565" s="98" t="s">
        <v>914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1</v>
      </c>
    </row>
    <row r="566" spans="1:4" ht="10.5">
      <c r="A566" s="98" t="s">
        <v>915</v>
      </c>
      <c r="B566" t="str">
        <f ca="1">IF(ISTEXT(INDIRECT($A$566)),INDIRECT($A$566),"")</f>
        <v>2. 9. 2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8" t="s">
        <v>916</v>
      </c>
      <c r="B567" t="str">
        <f ca="1">IF(ISTEXT(INDIRECT($A$567)),INDIRECT($A$567),"")</f>
        <v>Pervedama Europos Sąjungos, kita tarptautinė finansinė parama ir bendrojo finansavimo lėšos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8" t="s">
        <v>917</v>
      </c>
      <c r="B568">
        <f ca="1">IF(ISTEXT(INDIRECT($A$568)),INDIRECT($A$568),"")</f>
      </c>
      <c r="C568">
        <f ca="1">IF(ISNUMBER(INDIRECT($A$568)),INDIRECT($A$568),0)</f>
        <v>94</v>
      </c>
      <c r="D568" t="b">
        <f ca="1">ISBLANK(INDIRECT($A$568))</f>
        <v>0</v>
      </c>
    </row>
    <row r="569" spans="1:4" ht="10.5">
      <c r="A569" s="98" t="s">
        <v>918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8" t="s">
        <v>919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8" t="s">
        <v>920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8" t="s">
        <v>921</v>
      </c>
      <c r="B572" t="str">
        <f ca="1">IF(ISTEXT(INDIRECT($A$572)),INDIRECT($A$572),"")</f>
        <v>2. 9. 2. 1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8" t="s">
        <v>922</v>
      </c>
      <c r="B573" t="str">
        <f ca="1">IF(ISTEXT(INDIRECT($A$573)),INDIRECT($A$573),"")</f>
        <v>Einamiesiems tikslams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8" t="s">
        <v>923</v>
      </c>
      <c r="B574">
        <f ca="1">IF(ISTEXT(INDIRECT($A$574)),INDIRECT($A$574),"")</f>
      </c>
      <c r="C574">
        <f ca="1">IF(ISNUMBER(INDIRECT($A$574)),INDIRECT($A$574),0)</f>
        <v>95</v>
      </c>
      <c r="D574" t="b">
        <f ca="1">ISBLANK(INDIRECT($A$574))</f>
        <v>0</v>
      </c>
    </row>
    <row r="575" spans="1:4" ht="10.5">
      <c r="A575" s="98" t="s">
        <v>924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0</v>
      </c>
    </row>
    <row r="576" spans="1:4" ht="10.5">
      <c r="A576" s="98" t="s">
        <v>925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0</v>
      </c>
    </row>
    <row r="577" spans="1:4" ht="10.5">
      <c r="A577" s="98" t="s">
        <v>926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0</v>
      </c>
    </row>
    <row r="578" spans="1:4" ht="10.5">
      <c r="A578" s="98" t="s">
        <v>927</v>
      </c>
      <c r="B578" t="str">
        <f ca="1">IF(ISTEXT(INDIRECT($A$578)),INDIRECT($A$578),"")</f>
        <v>2. 9. 2. 1. 1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8" t="s">
        <v>928</v>
      </c>
      <c r="B579" t="str">
        <f ca="1">IF(ISTEXT(INDIRECT($A$579)),INDIRECT($A$579),"")</f>
        <v>Einamiesiems tikslams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8" t="s">
        <v>929</v>
      </c>
      <c r="B580">
        <f ca="1">IF(ISTEXT(INDIRECT($A$580)),INDIRECT($A$580),"")</f>
      </c>
      <c r="C580">
        <f ca="1">IF(ISNUMBER(INDIRECT($A$580)),INDIRECT($A$580),0)</f>
        <v>96</v>
      </c>
      <c r="D580" t="b">
        <f ca="1">ISBLANK(INDIRECT($A$580))</f>
        <v>0</v>
      </c>
    </row>
    <row r="581" spans="1:4" ht="10.5">
      <c r="A581" s="98" t="s">
        <v>930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8" t="s">
        <v>931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8" t="s">
        <v>932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8" t="s">
        <v>933</v>
      </c>
      <c r="B584" t="str">
        <f ca="1">IF(ISTEXT(INDIRECT($A$584)),INDIRECT($A$584),"")</f>
        <v>2. 9. 2. 1. 1. 1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8" t="s">
        <v>934</v>
      </c>
      <c r="B585" t="str">
        <f ca="1">IF(ISTEXT(INDIRECT($A$585)),INDIRECT($A$585),"")</f>
        <v>Einamiesiems tikslams savivaldybėms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8" t="s">
        <v>935</v>
      </c>
      <c r="B586">
        <f ca="1">IF(ISTEXT(INDIRECT($A$586)),INDIRECT($A$586),"")</f>
      </c>
      <c r="C586">
        <f ca="1">IF(ISNUMBER(INDIRECT($A$586)),INDIRECT($A$586),0)</f>
        <v>97</v>
      </c>
      <c r="D586" t="b">
        <f ca="1">ISBLANK(INDIRECT($A$586))</f>
        <v>0</v>
      </c>
    </row>
    <row r="587" spans="1:4" ht="10.5">
      <c r="A587" s="98" t="s">
        <v>936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1</v>
      </c>
    </row>
    <row r="588" spans="1:4" ht="10.5">
      <c r="A588" s="98" t="s">
        <v>937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1</v>
      </c>
    </row>
    <row r="589" spans="1:4" ht="10.5">
      <c r="A589" s="98" t="s">
        <v>938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1</v>
      </c>
    </row>
    <row r="590" spans="1:4" ht="10.5">
      <c r="A590" s="98" t="s">
        <v>939</v>
      </c>
      <c r="B590" t="str">
        <f ca="1">IF(ISTEXT(INDIRECT($A$590)),INDIRECT($A$590),"")</f>
        <v>2. 9. 2. 1. 1. 2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8" t="s">
        <v>940</v>
      </c>
      <c r="B591" t="str">
        <f ca="1">IF(ISTEXT(INDIRECT($A$591)),INDIRECT($A$591),"")</f>
        <v>Einamiesiems tikslams kitiems valdžios sektoriaus subjektams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8" t="s">
        <v>941</v>
      </c>
      <c r="B592">
        <f ca="1">IF(ISTEXT(INDIRECT($A$592)),INDIRECT($A$592),"")</f>
      </c>
      <c r="C592">
        <f ca="1">IF(ISNUMBER(INDIRECT($A$592)),INDIRECT($A$592),0)</f>
        <v>98</v>
      </c>
      <c r="D592" t="b">
        <f ca="1">ISBLANK(INDIRECT($A$592))</f>
        <v>0</v>
      </c>
    </row>
    <row r="593" spans="1:4" ht="10.5">
      <c r="A593" s="98" t="s">
        <v>942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1</v>
      </c>
    </row>
    <row r="594" spans="1:4" ht="10.5">
      <c r="A594" s="98" t="s">
        <v>943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1</v>
      </c>
    </row>
    <row r="595" spans="1:4" ht="10.5">
      <c r="A595" s="98" t="s">
        <v>944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1</v>
      </c>
    </row>
    <row r="596" spans="1:4" ht="10.5">
      <c r="A596" s="98" t="s">
        <v>945</v>
      </c>
      <c r="B596" t="str">
        <f ca="1">IF(ISTEXT(INDIRECT($A$596)),INDIRECT($A$596),"")</f>
        <v>2. 9. 2. 1. 1. 3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8" t="s">
        <v>946</v>
      </c>
      <c r="B597" t="str">
        <f ca="1">IF(ISTEXT(INDIRECT($A$597)),INDIRECT($A$597),"")</f>
        <v>Einamiesiems tikslams ne valdžios sektoriui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8" t="s">
        <v>947</v>
      </c>
      <c r="B598">
        <f ca="1">IF(ISTEXT(INDIRECT($A$598)),INDIRECT($A$598),"")</f>
      </c>
      <c r="C598">
        <f ca="1">IF(ISNUMBER(INDIRECT($A$598)),INDIRECT($A$598),0)</f>
        <v>99</v>
      </c>
      <c r="D598" t="b">
        <f ca="1">ISBLANK(INDIRECT($A$598))</f>
        <v>0</v>
      </c>
    </row>
    <row r="599" spans="1:4" ht="10.5">
      <c r="A599" s="98" t="s">
        <v>948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8" t="s">
        <v>949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8" t="s">
        <v>950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8" t="s">
        <v>951</v>
      </c>
      <c r="B602" t="str">
        <f ca="1">IF(ISTEXT(INDIRECT($A$602)),INDIRECT($A$602),"")</f>
        <v>2. 9. 2. 2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8" t="s">
        <v>952</v>
      </c>
      <c r="B603" t="str">
        <f ca="1">IF(ISTEXT(INDIRECT($A$603)),INDIRECT($A$603),"")</f>
        <v>Kapitalui formuoti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8" t="s">
        <v>953</v>
      </c>
      <c r="B604">
        <f ca="1">IF(ISTEXT(INDIRECT($A$604)),INDIRECT($A$604),"")</f>
      </c>
      <c r="C604">
        <f ca="1">IF(ISNUMBER(INDIRECT($A$604)),INDIRECT($A$604),0)</f>
        <v>100</v>
      </c>
      <c r="D604" t="b">
        <f ca="1">ISBLANK(INDIRECT($A$604))</f>
        <v>0</v>
      </c>
    </row>
    <row r="605" spans="1:4" ht="10.5">
      <c r="A605" s="98" t="s">
        <v>954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0</v>
      </c>
    </row>
    <row r="606" spans="1:4" ht="10.5">
      <c r="A606" s="98" t="s">
        <v>955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0</v>
      </c>
    </row>
    <row r="607" spans="1:4" ht="10.5">
      <c r="A607" s="98" t="s">
        <v>956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0</v>
      </c>
    </row>
    <row r="608" spans="1:4" ht="10.5">
      <c r="A608" s="98" t="s">
        <v>957</v>
      </c>
      <c r="B608" t="str">
        <f ca="1">IF(ISTEXT(INDIRECT($A$608)),INDIRECT($A$608),"")</f>
        <v>2. 9. 2. 2. 1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8" t="s">
        <v>958</v>
      </c>
      <c r="B609" t="str">
        <f ca="1">IF(ISTEXT(INDIRECT($A$609)),INDIRECT($A$609),"")</f>
        <v>Investicijos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8" t="s">
        <v>959</v>
      </c>
      <c r="B610">
        <f ca="1">IF(ISTEXT(INDIRECT($A$610)),INDIRECT($A$610),"")</f>
      </c>
      <c r="C610">
        <f ca="1">IF(ISNUMBER(INDIRECT($A$610)),INDIRECT($A$610),0)</f>
        <v>101</v>
      </c>
      <c r="D610" t="b">
        <f ca="1">ISBLANK(INDIRECT($A$610))</f>
        <v>0</v>
      </c>
    </row>
    <row r="611" spans="1:4" ht="10.5">
      <c r="A611" s="98" t="s">
        <v>960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0</v>
      </c>
    </row>
    <row r="612" spans="1:4" ht="10.5">
      <c r="A612" s="98" t="s">
        <v>961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0</v>
      </c>
    </row>
    <row r="613" spans="1:4" ht="10.5">
      <c r="A613" s="98" t="s">
        <v>962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0</v>
      </c>
    </row>
    <row r="614" spans="1:4" ht="10.5">
      <c r="A614" s="98" t="s">
        <v>963</v>
      </c>
      <c r="B614" t="str">
        <f ca="1">IF(ISTEXT(INDIRECT($A$614)),INDIRECT($A$614),"")</f>
        <v>2. 9. 2. 2. 1. 1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8" t="s">
        <v>964</v>
      </c>
      <c r="B615" t="str">
        <f ca="1">IF(ISTEXT(INDIRECT($A$615)),INDIRECT($A$615),"")</f>
        <v>Investicijos skirtos savivaldybėms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8" t="s">
        <v>965</v>
      </c>
      <c r="B616">
        <f ca="1">IF(ISTEXT(INDIRECT($A$616)),INDIRECT($A$616),"")</f>
      </c>
      <c r="C616">
        <f ca="1">IF(ISNUMBER(INDIRECT($A$616)),INDIRECT($A$616),0)</f>
        <v>102</v>
      </c>
      <c r="D616" t="b">
        <f ca="1">ISBLANK(INDIRECT($A$616))</f>
        <v>0</v>
      </c>
    </row>
    <row r="617" spans="1:4" ht="10.5">
      <c r="A617" s="98" t="s">
        <v>966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1</v>
      </c>
    </row>
    <row r="618" spans="1:4" ht="10.5">
      <c r="A618" s="98" t="s">
        <v>967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1</v>
      </c>
    </row>
    <row r="619" spans="1:4" ht="10.5">
      <c r="A619" s="98" t="s">
        <v>968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1</v>
      </c>
    </row>
    <row r="620" spans="1:4" ht="10.5">
      <c r="A620" s="98" t="s">
        <v>969</v>
      </c>
      <c r="B620" t="str">
        <f ca="1">IF(ISTEXT(INDIRECT($A$620)),INDIRECT($A$620),"")</f>
        <v>2. 9. 2. 2. 1. 2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8" t="s">
        <v>970</v>
      </c>
      <c r="B621" t="str">
        <f ca="1">IF(ISTEXT(INDIRECT($A$621)),INDIRECT($A$621),"")</f>
        <v>Investicijos kitiems valdžios sektoriaus subjektams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8" t="s">
        <v>971</v>
      </c>
      <c r="B622">
        <f ca="1">IF(ISTEXT(INDIRECT($A$622)),INDIRECT($A$622),"")</f>
      </c>
      <c r="C622">
        <f ca="1">IF(ISNUMBER(INDIRECT($A$622)),INDIRECT($A$622),0)</f>
        <v>103</v>
      </c>
      <c r="D622" t="b">
        <f ca="1">ISBLANK(INDIRECT($A$622))</f>
        <v>0</v>
      </c>
    </row>
    <row r="623" spans="1:4" ht="10.5">
      <c r="A623" s="98" t="s">
        <v>972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1</v>
      </c>
    </row>
    <row r="624" spans="1:4" ht="10.5">
      <c r="A624" s="98" t="s">
        <v>973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1</v>
      </c>
    </row>
    <row r="625" spans="1:4" ht="10.5">
      <c r="A625" s="98" t="s">
        <v>974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1</v>
      </c>
    </row>
    <row r="626" spans="1:4" ht="10.5">
      <c r="A626" s="98" t="s">
        <v>975</v>
      </c>
      <c r="B626" t="str">
        <f ca="1">IF(ISTEXT(INDIRECT($A$626)),INDIRECT($A$626),"")</f>
        <v>2. 9. 2. 2. 1. 3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8" t="s">
        <v>976</v>
      </c>
      <c r="B627" t="str">
        <f ca="1">IF(ISTEXT(INDIRECT($A$627)),INDIRECT($A$627),"")</f>
        <v>Investicijos ne valdžios sektoriui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8" t="s">
        <v>977</v>
      </c>
      <c r="B628">
        <f ca="1">IF(ISTEXT(INDIRECT($A$628)),INDIRECT($A$628),"")</f>
      </c>
      <c r="C628">
        <f ca="1">IF(ISNUMBER(INDIRECT($A$628)),INDIRECT($A$628),0)</f>
        <v>104</v>
      </c>
      <c r="D628" t="b">
        <f ca="1">ISBLANK(INDIRECT($A$628))</f>
        <v>0</v>
      </c>
    </row>
    <row r="629" spans="1:4" ht="10.5">
      <c r="A629" s="98" t="s">
        <v>978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8" t="s">
        <v>979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8" t="s">
        <v>980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8" t="s">
        <v>981</v>
      </c>
      <c r="B632" t="str">
        <f ca="1">IF(ISTEXT(INDIRECT($A$632)),INDIRECT($A$632),"")</f>
        <v>3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8" t="s">
        <v>982</v>
      </c>
      <c r="B633" t="str">
        <f ca="1">IF(ISTEXT(INDIRECT($A$633)),INDIRECT($A$633),"")</f>
        <v>SANDORIAI DĖL MATERIALIOJO IR NEMATERIALIOJO TURTO BEI     FINANSINIŲ ĮSIPAREIGOJIMŲ VYKDYMAS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8" t="s">
        <v>983</v>
      </c>
      <c r="B634">
        <f ca="1">IF(ISTEXT(INDIRECT($A$634)),INDIRECT($A$634),"")</f>
      </c>
      <c r="C634">
        <f ca="1">IF(ISNUMBER(INDIRECT($A$634)),INDIRECT($A$634),0)</f>
        <v>105</v>
      </c>
      <c r="D634" t="b">
        <f ca="1">ISBLANK(INDIRECT($A$634))</f>
        <v>0</v>
      </c>
    </row>
    <row r="635" spans="1:4" ht="10.5">
      <c r="A635" s="98" t="s">
        <v>984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0</v>
      </c>
    </row>
    <row r="636" spans="1:4" ht="10.5">
      <c r="A636" s="98" t="s">
        <v>985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0</v>
      </c>
    </row>
    <row r="637" spans="1:4" ht="10.5">
      <c r="A637" s="98" t="s">
        <v>986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0</v>
      </c>
    </row>
    <row r="638" spans="1:4" ht="10.5">
      <c r="A638" s="98" t="s">
        <v>987</v>
      </c>
      <c r="B638" t="str">
        <f ca="1">IF(ISTEXT(INDIRECT($A$638)),INDIRECT($A$638),"")</f>
        <v>3. 1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8" t="s">
        <v>988</v>
      </c>
      <c r="B639" t="str">
        <f ca="1">IF(ISTEXT(INDIRECT($A$639)),INDIRECT($A$639),"")</f>
        <v>Materialiojo ir nematerialiojo turto įsigijimo išlaidos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8" t="s">
        <v>989</v>
      </c>
      <c r="B640">
        <f ca="1">IF(ISTEXT(INDIRECT($A$640)),INDIRECT($A$640),"")</f>
      </c>
      <c r="C640">
        <f ca="1">IF(ISNUMBER(INDIRECT($A$640)),INDIRECT($A$640),0)</f>
        <v>106</v>
      </c>
      <c r="D640" t="b">
        <f ca="1">ISBLANK(INDIRECT($A$640))</f>
        <v>0</v>
      </c>
    </row>
    <row r="641" spans="1:4" ht="10.5">
      <c r="A641" s="98" t="s">
        <v>990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0</v>
      </c>
    </row>
    <row r="642" spans="1:4" ht="10.5">
      <c r="A642" s="98" t="s">
        <v>991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0</v>
      </c>
    </row>
    <row r="643" spans="1:4" ht="10.5">
      <c r="A643" s="98" t="s">
        <v>992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0</v>
      </c>
    </row>
    <row r="644" spans="1:4" ht="10.5">
      <c r="A644" s="98" t="s">
        <v>993</v>
      </c>
      <c r="B644" t="str">
        <f ca="1">IF(ISTEXT(INDIRECT($A$644)),INDIRECT($A$644),"")</f>
        <v>3. 1. 1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8" t="s">
        <v>994</v>
      </c>
      <c r="B645" t="str">
        <f ca="1">IF(ISTEXT(INDIRECT($A$645)),INDIRECT($A$645),"")</f>
        <v>Ilgalaikio materialiojo  turto  kūrimas ir įsigijimas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8" t="s">
        <v>995</v>
      </c>
      <c r="B646">
        <f ca="1">IF(ISTEXT(INDIRECT($A$646)),INDIRECT($A$646),"")</f>
      </c>
      <c r="C646">
        <f ca="1">IF(ISNUMBER(INDIRECT($A$646)),INDIRECT($A$646),0)</f>
        <v>107</v>
      </c>
      <c r="D646" t="b">
        <f ca="1">ISBLANK(INDIRECT($A$646))</f>
        <v>0</v>
      </c>
    </row>
    <row r="647" spans="1:4" ht="10.5">
      <c r="A647" s="98" t="s">
        <v>996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8" t="s">
        <v>997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8" t="s">
        <v>998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8" t="s">
        <v>999</v>
      </c>
      <c r="B650" t="str">
        <f ca="1">IF(ISTEXT(INDIRECT($A$650)),INDIRECT($A$650),"")</f>
        <v>3. 1. 1. 1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8" t="s">
        <v>1000</v>
      </c>
      <c r="B651" t="str">
        <f ca="1">IF(ISTEXT(INDIRECT($A$651)),INDIRECT($A$651),"")</f>
        <v>Žemė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8" t="s">
        <v>1001</v>
      </c>
      <c r="B652">
        <f ca="1">IF(ISTEXT(INDIRECT($A$652)),INDIRECT($A$652),"")</f>
      </c>
      <c r="C652">
        <f ca="1">IF(ISNUMBER(INDIRECT($A$652)),INDIRECT($A$652),0)</f>
        <v>108</v>
      </c>
      <c r="D652" t="b">
        <f ca="1">ISBLANK(INDIRECT($A$652))</f>
        <v>0</v>
      </c>
    </row>
    <row r="653" spans="1:4" ht="10.5">
      <c r="A653" s="98" t="s">
        <v>1002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8" t="s">
        <v>1003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8" t="s">
        <v>1004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8" t="s">
        <v>1005</v>
      </c>
      <c r="B656" t="str">
        <f ca="1">IF(ISTEXT(INDIRECT($A$656)),INDIRECT($A$656),"")</f>
        <v>3. 1. 1. 1. 1. 1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8" t="s">
        <v>1006</v>
      </c>
      <c r="B657" t="str">
        <f ca="1">IF(ISTEXT(INDIRECT($A$657)),INDIRECT($A$657),"")</f>
        <v>Žemė 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8" t="s">
        <v>1007</v>
      </c>
      <c r="B658">
        <f ca="1">IF(ISTEXT(INDIRECT($A$658)),INDIRECT($A$658),"")</f>
      </c>
      <c r="C658">
        <f ca="1">IF(ISNUMBER(INDIRECT($A$658)),INDIRECT($A$658),0)</f>
        <v>109</v>
      </c>
      <c r="D658" t="b">
        <f ca="1">ISBLANK(INDIRECT($A$658))</f>
        <v>0</v>
      </c>
    </row>
    <row r="659" spans="1:4" ht="10.5">
      <c r="A659" s="98" t="s">
        <v>1008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1</v>
      </c>
    </row>
    <row r="660" spans="1:4" ht="10.5">
      <c r="A660" s="98" t="s">
        <v>1009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1</v>
      </c>
    </row>
    <row r="661" spans="1:4" ht="10.5">
      <c r="A661" s="98" t="s">
        <v>1010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1</v>
      </c>
    </row>
    <row r="662" spans="1:4" ht="10.5">
      <c r="A662" s="98" t="s">
        <v>1011</v>
      </c>
      <c r="B662" t="str">
        <f ca="1">IF(ISTEXT(INDIRECT($A$662)),INDIRECT($A$662),"")</f>
        <v>3. 1. 1. 2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8" t="s">
        <v>1012</v>
      </c>
      <c r="B663" t="str">
        <f ca="1">IF(ISTEXT(INDIRECT($A$663)),INDIRECT($A$663),"")</f>
        <v>Pastatai ir statiniai 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8" t="s">
        <v>1013</v>
      </c>
      <c r="B664">
        <f ca="1">IF(ISTEXT(INDIRECT($A$664)),INDIRECT($A$664),"")</f>
      </c>
      <c r="C664">
        <f ca="1">IF(ISNUMBER(INDIRECT($A$664)),INDIRECT($A$664),0)</f>
        <v>110</v>
      </c>
      <c r="D664" t="b">
        <f ca="1">ISBLANK(INDIRECT($A$664))</f>
        <v>0</v>
      </c>
    </row>
    <row r="665" spans="1:4" ht="10.5">
      <c r="A665" s="98" t="s">
        <v>1014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8" t="s">
        <v>1015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8" t="s">
        <v>1016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8" t="s">
        <v>1017</v>
      </c>
      <c r="B668" t="str">
        <f ca="1">IF(ISTEXT(INDIRECT($A$668)),INDIRECT($A$668),"")</f>
        <v>3. 1. 1. 2. 1. 1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8" t="s">
        <v>1018</v>
      </c>
      <c r="B669" t="str">
        <f ca="1">IF(ISTEXT(INDIRECT($A$669)),INDIRECT($A$669),"")</f>
        <v>Gyvenamieji namai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8" t="s">
        <v>1019</v>
      </c>
      <c r="B670">
        <f ca="1">IF(ISTEXT(INDIRECT($A$670)),INDIRECT($A$670),"")</f>
      </c>
      <c r="C670">
        <f ca="1">IF(ISNUMBER(INDIRECT($A$670)),INDIRECT($A$670),0)</f>
        <v>111</v>
      </c>
      <c r="D670" t="b">
        <f ca="1">ISBLANK(INDIRECT($A$670))</f>
        <v>0</v>
      </c>
    </row>
    <row r="671" spans="1:4" ht="10.5">
      <c r="A671" s="98" t="s">
        <v>1020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8" t="s">
        <v>1021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8" t="s">
        <v>1022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8" t="s">
        <v>1023</v>
      </c>
      <c r="B674" t="str">
        <f ca="1">IF(ISTEXT(INDIRECT($A$674)),INDIRECT($A$674),"")</f>
        <v>3. 1. 1. 2. 1. 2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8" t="s">
        <v>1024</v>
      </c>
      <c r="B675" t="str">
        <f ca="1">IF(ISTEXT(INDIRECT($A$675)),INDIRECT($A$675),"")</f>
        <v>Negyvenamieji pastatai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8" t="s">
        <v>1025</v>
      </c>
      <c r="B676">
        <f ca="1">IF(ISTEXT(INDIRECT($A$676)),INDIRECT($A$676),"")</f>
      </c>
      <c r="C676">
        <f ca="1">IF(ISNUMBER(INDIRECT($A$676)),INDIRECT($A$676),0)</f>
        <v>112</v>
      </c>
      <c r="D676" t="b">
        <f ca="1">ISBLANK(INDIRECT($A$676))</f>
        <v>0</v>
      </c>
    </row>
    <row r="677" spans="1:4" ht="10.5">
      <c r="A677" s="98" t="s">
        <v>1026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1</v>
      </c>
    </row>
    <row r="678" spans="1:4" ht="10.5">
      <c r="A678" s="98" t="s">
        <v>1027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1</v>
      </c>
    </row>
    <row r="679" spans="1:4" ht="10.5">
      <c r="A679" s="98" t="s">
        <v>1028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1</v>
      </c>
    </row>
    <row r="680" spans="1:4" ht="10.5">
      <c r="A680" s="98" t="s">
        <v>1029</v>
      </c>
      <c r="B680" t="str">
        <f ca="1">IF(ISTEXT(INDIRECT($A$680)),INDIRECT($A$680),"")</f>
        <v>3. 1. 1. 2. 1. 3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8" t="s">
        <v>1030</v>
      </c>
      <c r="B681" t="str">
        <f ca="1">IF(ISTEXT(INDIRECT($A$681)),INDIRECT($A$681),"")</f>
        <v>Kiti pastatai ir statiniai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8" t="s">
        <v>1031</v>
      </c>
      <c r="B682">
        <f ca="1">IF(ISTEXT(INDIRECT($A$682)),INDIRECT($A$682),"")</f>
      </c>
      <c r="C682">
        <f ca="1">IF(ISNUMBER(INDIRECT($A$682)),INDIRECT($A$682),0)</f>
        <v>113</v>
      </c>
      <c r="D682" t="b">
        <f ca="1">ISBLANK(INDIRECT($A$682))</f>
        <v>0</v>
      </c>
    </row>
    <row r="683" spans="1:4" ht="10.5">
      <c r="A683" s="98" t="s">
        <v>1032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8" t="s">
        <v>1033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8" t="s">
        <v>1034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8" t="s">
        <v>1035</v>
      </c>
      <c r="B686" t="str">
        <f ca="1">IF(ISTEXT(INDIRECT($A$686)),INDIRECT($A$686),"")</f>
        <v>3. 1. 1. 3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8" t="s">
        <v>1036</v>
      </c>
      <c r="B687" t="str">
        <f ca="1">IF(ISTEXT(INDIRECT($A$687)),INDIRECT($A$687),"")</f>
        <v>Mašinos ir įrenginiai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8" t="s">
        <v>1037</v>
      </c>
      <c r="B688">
        <f ca="1">IF(ISTEXT(INDIRECT($A$688)),INDIRECT($A$688),"")</f>
      </c>
      <c r="C688">
        <f ca="1">IF(ISNUMBER(INDIRECT($A$688)),INDIRECT($A$688),0)</f>
        <v>114</v>
      </c>
      <c r="D688" t="b">
        <f ca="1">ISBLANK(INDIRECT($A$688))</f>
        <v>0</v>
      </c>
    </row>
    <row r="689" spans="1:4" ht="10.5">
      <c r="A689" s="98" t="s">
        <v>1038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0</v>
      </c>
    </row>
    <row r="690" spans="1:4" ht="10.5">
      <c r="A690" s="98" t="s">
        <v>1039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0</v>
      </c>
    </row>
    <row r="691" spans="1:4" ht="10.5">
      <c r="A691" s="98" t="s">
        <v>1040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0</v>
      </c>
    </row>
    <row r="692" spans="1:4" ht="10.5">
      <c r="A692" s="98" t="s">
        <v>1041</v>
      </c>
      <c r="B692" t="str">
        <f ca="1">IF(ISTEXT(INDIRECT($A$692)),INDIRECT($A$692),"")</f>
        <v>3. 1. 1. 3. 1. 1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8" t="s">
        <v>1042</v>
      </c>
      <c r="B693" t="str">
        <f ca="1">IF(ISTEXT(INDIRECT($A$693)),INDIRECT($A$693),"")</f>
        <v>Transporto priemonės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8" t="s">
        <v>1043</v>
      </c>
      <c r="B694">
        <f ca="1">IF(ISTEXT(INDIRECT($A$694)),INDIRECT($A$694),"")</f>
      </c>
      <c r="C694">
        <f ca="1">IF(ISNUMBER(INDIRECT($A$694)),INDIRECT($A$694),0)</f>
        <v>115</v>
      </c>
      <c r="D694" t="b">
        <f ca="1">ISBLANK(INDIRECT($A$694))</f>
        <v>0</v>
      </c>
    </row>
    <row r="695" spans="1:4" ht="10.5">
      <c r="A695" s="98" t="s">
        <v>1044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8" t="s">
        <v>1045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8" t="s">
        <v>1046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8" t="s">
        <v>1047</v>
      </c>
      <c r="B698" t="str">
        <f ca="1">IF(ISTEXT(INDIRECT($A$698)),INDIRECT($A$698),"")</f>
        <v>3. 1. 1. 3. 1. 2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8" t="s">
        <v>1048</v>
      </c>
      <c r="B699" t="str">
        <f ca="1">IF(ISTEXT(INDIRECT($A$699)),INDIRECT($A$699),"")</f>
        <v>Kitos 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8" t="s">
        <v>1049</v>
      </c>
      <c r="B700">
        <f ca="1">IF(ISTEXT(INDIRECT($A$700)),INDIRECT($A$700),"")</f>
      </c>
      <c r="C700">
        <f ca="1">IF(ISNUMBER(INDIRECT($A$700)),INDIRECT($A$700),0)</f>
        <v>116</v>
      </c>
      <c r="D700" t="b">
        <f ca="1">ISBLANK(INDIRECT($A$700))</f>
        <v>0</v>
      </c>
    </row>
    <row r="701" spans="1:4" ht="10.5">
      <c r="A701" s="98" t="s">
        <v>1050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1</v>
      </c>
    </row>
    <row r="702" spans="1:4" ht="10.5">
      <c r="A702" s="98" t="s">
        <v>1051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1</v>
      </c>
    </row>
    <row r="703" spans="1:4" ht="10.5">
      <c r="A703" s="98" t="s">
        <v>1052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1</v>
      </c>
    </row>
    <row r="704" spans="1:4" ht="10.5">
      <c r="A704" s="98" t="s">
        <v>1053</v>
      </c>
      <c r="B704" t="str">
        <f ca="1">IF(ISTEXT(INDIRECT($A$704)),INDIRECT($A$704),"")</f>
        <v>3. 1. 1. 4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8" t="s">
        <v>1054</v>
      </c>
      <c r="B705" t="str">
        <f ca="1">IF(ISTEXT(INDIRECT($A$705)),INDIRECT($A$705),"")</f>
        <v>Vertybės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8" t="s">
        <v>1055</v>
      </c>
      <c r="B706">
        <f ca="1">IF(ISTEXT(INDIRECT($A$706)),INDIRECT($A$706),"")</f>
      </c>
      <c r="C706">
        <f ca="1">IF(ISNUMBER(INDIRECT($A$706)),INDIRECT($A$706),0)</f>
        <v>117</v>
      </c>
      <c r="D706" t="b">
        <f ca="1">ISBLANK(INDIRECT($A$706))</f>
        <v>0</v>
      </c>
    </row>
    <row r="707" spans="1:4" ht="10.5">
      <c r="A707" s="98" t="s">
        <v>1056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8" t="s">
        <v>1057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8" t="s">
        <v>1058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8" t="s">
        <v>1059</v>
      </c>
      <c r="B710" t="str">
        <f ca="1">IF(ISTEXT(INDIRECT($A$710)),INDIRECT($A$710),"")</f>
        <v>3. 1. 1. 5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8" t="s">
        <v>1060</v>
      </c>
      <c r="B711" t="str">
        <f ca="1">IF(ISTEXT(INDIRECT($A$711)),INDIRECT($A$711),"")</f>
        <v>Kitas ilgalaikis materialusis turtas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8" t="s">
        <v>1061</v>
      </c>
      <c r="B712">
        <f ca="1">IF(ISTEXT(INDIRECT($A$712)),INDIRECT($A$712),"")</f>
      </c>
      <c r="C712">
        <f ca="1">IF(ISNUMBER(INDIRECT($A$712)),INDIRECT($A$712),0)</f>
        <v>118</v>
      </c>
      <c r="D712" t="b">
        <f ca="1">ISBLANK(INDIRECT($A$712))</f>
        <v>0</v>
      </c>
    </row>
    <row r="713" spans="1:4" ht="10.5">
      <c r="A713" s="98" t="s">
        <v>1062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8" t="s">
        <v>1063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8" t="s">
        <v>1064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8" t="s">
        <v>1065</v>
      </c>
      <c r="B716" t="str">
        <f ca="1">IF(ISTEXT(INDIRECT($A$716)),INDIRECT($A$716),"")</f>
        <v>3. 1. 2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8" t="s">
        <v>1066</v>
      </c>
      <c r="B717" t="str">
        <f ca="1">IF(ISTEXT(INDIRECT($A$717)),INDIRECT($A$717),"")</f>
        <v>Nematerialiojo turto kūrimas ir įsigijimas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8" t="s">
        <v>1067</v>
      </c>
      <c r="B718">
        <f ca="1">IF(ISTEXT(INDIRECT($A$718)),INDIRECT($A$718),"")</f>
      </c>
      <c r="C718">
        <f ca="1">IF(ISNUMBER(INDIRECT($A$718)),INDIRECT($A$718),0)</f>
        <v>119</v>
      </c>
      <c r="D718" t="b">
        <f ca="1">ISBLANK(INDIRECT($A$718))</f>
        <v>0</v>
      </c>
    </row>
    <row r="719" spans="1:4" ht="10.5">
      <c r="A719" s="98" t="s">
        <v>1068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0</v>
      </c>
    </row>
    <row r="720" spans="1:4" ht="10.5">
      <c r="A720" s="98" t="s">
        <v>1069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0</v>
      </c>
    </row>
    <row r="721" spans="1:4" ht="10.5">
      <c r="A721" s="98" t="s">
        <v>1070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0</v>
      </c>
    </row>
    <row r="722" spans="1:4" ht="10.5">
      <c r="A722" s="98" t="s">
        <v>1071</v>
      </c>
      <c r="B722" t="str">
        <f ca="1">IF(ISTEXT(INDIRECT($A$722)),INDIRECT($A$722),"")</f>
        <v>3. 1. 2. 1. 1. 1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8" t="s">
        <v>1072</v>
      </c>
      <c r="B723" t="str">
        <f ca="1">IF(ISTEXT(INDIRECT($A$723)),INDIRECT($A$723),"")</f>
        <v>Naudingųjų iškasenų žvalgymo darbai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8" t="s">
        <v>1073</v>
      </c>
      <c r="B724">
        <f ca="1">IF(ISTEXT(INDIRECT($A$724)),INDIRECT($A$724),"")</f>
      </c>
      <c r="C724">
        <f ca="1">IF(ISNUMBER(INDIRECT($A$724)),INDIRECT($A$724),0)</f>
        <v>120</v>
      </c>
      <c r="D724" t="b">
        <f ca="1">ISBLANK(INDIRECT($A$724))</f>
        <v>0</v>
      </c>
    </row>
    <row r="725" spans="1:4" ht="10.5">
      <c r="A725" s="98" t="s">
        <v>1074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8" t="s">
        <v>1075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8" t="s">
        <v>1076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8" t="s">
        <v>1077</v>
      </c>
      <c r="B728" t="str">
        <f ca="1">IF(ISTEXT(INDIRECT($A$728)),INDIRECT($A$728),"")</f>
        <v>3. 1. 2. 1. 1. 2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8" t="s">
        <v>1078</v>
      </c>
      <c r="B729" t="str">
        <f ca="1">IF(ISTEXT(INDIRECT($A$729)),INDIRECT($A$729),"")</f>
        <v>Kompiuterinė programinė įranga, kompiuternės programinės įrangos licencijos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8" t="s">
        <v>1079</v>
      </c>
      <c r="B730">
        <f ca="1">IF(ISTEXT(INDIRECT($A$730)),INDIRECT($A$730),"")</f>
      </c>
      <c r="C730">
        <f ca="1">IF(ISNUMBER(INDIRECT($A$730)),INDIRECT($A$730),0)</f>
        <v>121</v>
      </c>
      <c r="D730" t="b">
        <f ca="1">ISBLANK(INDIRECT($A$730))</f>
        <v>0</v>
      </c>
    </row>
    <row r="731" spans="1:4" ht="10.5">
      <c r="A731" s="98" t="s">
        <v>1080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1</v>
      </c>
    </row>
    <row r="732" spans="1:4" ht="10.5">
      <c r="A732" s="98" t="s">
        <v>1081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1</v>
      </c>
    </row>
    <row r="733" spans="1:4" ht="10.5">
      <c r="A733" s="98" t="s">
        <v>1082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1</v>
      </c>
    </row>
    <row r="734" spans="1:4" ht="10.5">
      <c r="A734" s="98" t="s">
        <v>1083</v>
      </c>
      <c r="B734" t="str">
        <f ca="1">IF(ISTEXT(INDIRECT($A$734)),INDIRECT($A$734),"")</f>
        <v>3. 1. 2. 1. 1. 3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8" t="s">
        <v>1084</v>
      </c>
      <c r="B735" t="str">
        <f ca="1">IF(ISTEXT(INDIRECT($A$735)),INDIRECT($A$735),"")</f>
        <v>Patentai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8" t="s">
        <v>1085</v>
      </c>
      <c r="B736">
        <f ca="1">IF(ISTEXT(INDIRECT($A$736)),INDIRECT($A$736),"")</f>
      </c>
      <c r="C736">
        <f ca="1">IF(ISNUMBER(INDIRECT($A$736)),INDIRECT($A$736),0)</f>
        <v>122</v>
      </c>
      <c r="D736" t="b">
        <f ca="1">ISBLANK(INDIRECT($A$736))</f>
        <v>0</v>
      </c>
    </row>
    <row r="737" spans="1:4" ht="10.5">
      <c r="A737" s="98" t="s">
        <v>1086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8" t="s">
        <v>1087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8" t="s">
        <v>1088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8" t="s">
        <v>1089</v>
      </c>
      <c r="B740" t="str">
        <f ca="1">IF(ISTEXT(INDIRECT($A$740)),INDIRECT($A$740),"")</f>
        <v>3. 1. 2. 1. 1. 4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8" t="s">
        <v>1090</v>
      </c>
      <c r="B741" t="str">
        <f ca="1">IF(ISTEXT(INDIRECT($A$741)),INDIRECT($A$741),"")</f>
        <v>Literatūros ir meno kūriniai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8" t="s">
        <v>1091</v>
      </c>
      <c r="B742">
        <f ca="1">IF(ISTEXT(INDIRECT($A$742)),INDIRECT($A$742),"")</f>
      </c>
      <c r="C742">
        <f ca="1">IF(ISNUMBER(INDIRECT($A$742)),INDIRECT($A$742),0)</f>
        <v>123</v>
      </c>
      <c r="D742" t="b">
        <f ca="1">ISBLANK(INDIRECT($A$742))</f>
        <v>0</v>
      </c>
    </row>
    <row r="743" spans="1:4" ht="10.5">
      <c r="A743" s="98" t="s">
        <v>1092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8" t="s">
        <v>1093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8" t="s">
        <v>1094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8" t="s">
        <v>1095</v>
      </c>
      <c r="B746" t="str">
        <f ca="1">IF(ISTEXT(INDIRECT($A$746)),INDIRECT($A$746),"")</f>
        <v>3. 1. 2. 1. 1. 5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8" t="s">
        <v>1096</v>
      </c>
      <c r="B747" t="str">
        <f ca="1">IF(ISTEXT(INDIRECT($A$747)),INDIRECT($A$747),"")</f>
        <v>Kitas nematerialusis turtas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8" t="s">
        <v>1097</v>
      </c>
      <c r="B748">
        <f ca="1">IF(ISTEXT(INDIRECT($A$748)),INDIRECT($A$748),"")</f>
      </c>
      <c r="C748">
        <f ca="1">IF(ISNUMBER(INDIRECT($A$748)),INDIRECT($A$748),0)</f>
        <v>124</v>
      </c>
      <c r="D748" t="b">
        <f ca="1">ISBLANK(INDIRECT($A$748))</f>
        <v>0</v>
      </c>
    </row>
    <row r="749" spans="1:4" ht="10.5">
      <c r="A749" s="98" t="s">
        <v>1098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8" t="s">
        <v>1099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8" t="s">
        <v>1100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8" t="s">
        <v>1101</v>
      </c>
      <c r="B752" t="str">
        <f ca="1">IF(ISTEXT(INDIRECT($A$752)),INDIRECT($A$752),"")</f>
        <v>3. 1. 3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8" t="s">
        <v>1102</v>
      </c>
      <c r="B753" t="str">
        <f ca="1">IF(ISTEXT(INDIRECT($A$753)),INDIRECT($A$753),"")</f>
        <v>Atsargų kūrimas ir įsigijimas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8" t="s">
        <v>1103</v>
      </c>
      <c r="B754">
        <f ca="1">IF(ISTEXT(INDIRECT($A$754)),INDIRECT($A$754),"")</f>
      </c>
      <c r="C754">
        <f ca="1">IF(ISNUMBER(INDIRECT($A$754)),INDIRECT($A$754),0)</f>
        <v>125</v>
      </c>
      <c r="D754" t="b">
        <f ca="1">ISBLANK(INDIRECT($A$754))</f>
        <v>0</v>
      </c>
    </row>
    <row r="755" spans="1:4" ht="10.5">
      <c r="A755" s="98" t="s">
        <v>1104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0</v>
      </c>
    </row>
    <row r="756" spans="1:4" ht="10.5">
      <c r="A756" s="98" t="s">
        <v>1105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0</v>
      </c>
    </row>
    <row r="757" spans="1:4" ht="10.5">
      <c r="A757" s="98" t="s">
        <v>1106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0</v>
      </c>
    </row>
    <row r="758" spans="1:4" ht="10.5">
      <c r="A758" s="98" t="s">
        <v>1107</v>
      </c>
      <c r="B758" t="str">
        <f ca="1">IF(ISTEXT(INDIRECT($A$758)),INDIRECT($A$758),"")</f>
        <v>3. 1. 3. 1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8" t="s">
        <v>1108</v>
      </c>
      <c r="B759" t="str">
        <f ca="1">IF(ISTEXT(INDIRECT($A$759)),INDIRECT($A$759),"")</f>
        <v>Strateginės ir neliečiamosios atsargos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8" t="s">
        <v>1109</v>
      </c>
      <c r="B760">
        <f ca="1">IF(ISTEXT(INDIRECT($A$760)),INDIRECT($A$760),"")</f>
      </c>
      <c r="C760">
        <f ca="1">IF(ISNUMBER(INDIRECT($A$760)),INDIRECT($A$760),0)</f>
        <v>140</v>
      </c>
      <c r="D760" t="b">
        <f ca="1">ISBLANK(INDIRECT($A$760))</f>
        <v>0</v>
      </c>
    </row>
    <row r="761" spans="1:4" ht="10.5">
      <c r="A761" s="98" t="s">
        <v>1110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0</v>
      </c>
    </row>
    <row r="762" spans="1:4" ht="10.5">
      <c r="A762" s="98" t="s">
        <v>1111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0</v>
      </c>
    </row>
    <row r="763" spans="1:4" ht="10.5">
      <c r="A763" s="98" t="s">
        <v>1112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0</v>
      </c>
    </row>
    <row r="764" spans="1:4" ht="10.5">
      <c r="A764" s="98" t="s">
        <v>1113</v>
      </c>
      <c r="B764" t="str">
        <f ca="1">IF(ISTEXT(INDIRECT($A$764)),INDIRECT($A$764),"")</f>
        <v>3. 1. 3. 1. 1. 1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8" t="s">
        <v>1114</v>
      </c>
      <c r="B765" t="str">
        <f ca="1">IF(ISTEXT(INDIRECT($A$765)),INDIRECT($A$765),"")</f>
        <v>Strateginės ir neliečiamosios atsargos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8" t="s">
        <v>1115</v>
      </c>
      <c r="B766">
        <f ca="1">IF(ISTEXT(INDIRECT($A$766)),INDIRECT($A$766),"")</f>
      </c>
      <c r="C766">
        <f ca="1">IF(ISNUMBER(INDIRECT($A$766)),INDIRECT($A$766),0)</f>
        <v>141</v>
      </c>
      <c r="D766" t="b">
        <f ca="1">ISBLANK(INDIRECT($A$766))</f>
        <v>0</v>
      </c>
    </row>
    <row r="767" spans="1:4" ht="10.5">
      <c r="A767" s="98" t="s">
        <v>1116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8" t="s">
        <v>1117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8" t="s">
        <v>1118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8" t="s">
        <v>1119</v>
      </c>
      <c r="B770" t="str">
        <f ca="1">IF(ISTEXT(INDIRECT($A$770)),INDIRECT($A$770),"")</f>
        <v>3. 1. 3. 2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8" t="s">
        <v>1120</v>
      </c>
      <c r="B771" t="str">
        <f ca="1">IF(ISTEXT(INDIRECT($A$771)),INDIRECT($A$771),"")</f>
        <v>Kitos atsargos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8" t="s">
        <v>1121</v>
      </c>
      <c r="B772">
        <f ca="1">IF(ISTEXT(INDIRECT($A$772)),INDIRECT($A$772),"")</f>
      </c>
      <c r="C772">
        <f ca="1">IF(ISNUMBER(INDIRECT($A$772)),INDIRECT($A$772),0)</f>
        <v>142</v>
      </c>
      <c r="D772" t="b">
        <f ca="1">ISBLANK(INDIRECT($A$772))</f>
        <v>0</v>
      </c>
    </row>
    <row r="773" spans="1:4" ht="10.5">
      <c r="A773" s="98" t="s">
        <v>1122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0</v>
      </c>
    </row>
    <row r="774" spans="1:4" ht="10.5">
      <c r="A774" s="98" t="s">
        <v>1123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0</v>
      </c>
    </row>
    <row r="775" spans="1:4" ht="10.5">
      <c r="A775" s="98" t="s">
        <v>1124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0</v>
      </c>
    </row>
    <row r="776" spans="1:4" ht="10.5">
      <c r="A776" s="98" t="s">
        <v>1125</v>
      </c>
      <c r="B776" t="str">
        <f ca="1">IF(ISTEXT(INDIRECT($A$776)),INDIRECT($A$776),"")</f>
        <v>3. 1. 3. 2. 1. 1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8" t="s">
        <v>1126</v>
      </c>
      <c r="B777" t="str">
        <f ca="1">IF(ISTEXT(INDIRECT($A$777)),INDIRECT($A$777),"")</f>
        <v>Žaliavos ir medžiagos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8" t="s">
        <v>1127</v>
      </c>
      <c r="B778">
        <f ca="1">IF(ISTEXT(INDIRECT($A$778)),INDIRECT($A$778),"")</f>
      </c>
      <c r="C778">
        <f ca="1">IF(ISNUMBER(INDIRECT($A$778)),INDIRECT($A$778),0)</f>
        <v>143</v>
      </c>
      <c r="D778" t="b">
        <f ca="1">ISBLANK(INDIRECT($A$778))</f>
        <v>0</v>
      </c>
    </row>
    <row r="779" spans="1:4" ht="10.5">
      <c r="A779" s="98" t="s">
        <v>1128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8" t="s">
        <v>1129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8" t="s">
        <v>1130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8" t="s">
        <v>1131</v>
      </c>
      <c r="B782" t="str">
        <f ca="1">IF(ISTEXT(INDIRECT($A$782)),INDIRECT($A$782),"")</f>
        <v>3. 1. 3. 2. 1. 2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8" t="s">
        <v>1132</v>
      </c>
      <c r="B783" t="str">
        <f ca="1">IF(ISTEXT(INDIRECT($A$783)),INDIRECT($A$783),"")</f>
        <v>Nebaigta gamyba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8" t="s">
        <v>1133</v>
      </c>
      <c r="B784">
        <f ca="1">IF(ISTEXT(INDIRECT($A$784)),INDIRECT($A$784),"")</f>
      </c>
      <c r="C784">
        <f ca="1">IF(ISNUMBER(INDIRECT($A$784)),INDIRECT($A$784),0)</f>
        <v>144</v>
      </c>
      <c r="D784" t="b">
        <f ca="1">ISBLANK(INDIRECT($A$784))</f>
        <v>0</v>
      </c>
    </row>
    <row r="785" spans="1:4" ht="10.5">
      <c r="A785" s="98" t="s">
        <v>1134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8" t="s">
        <v>1135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8" t="s">
        <v>1136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8" t="s">
        <v>1137</v>
      </c>
      <c r="B788" t="str">
        <f ca="1">IF(ISTEXT(INDIRECT($A$788)),INDIRECT($A$788),"")</f>
        <v>3. 1. 3. 2. 1. 3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8" t="s">
        <v>1138</v>
      </c>
      <c r="B789" t="str">
        <f ca="1">IF(ISTEXT(INDIRECT($A$789)),INDIRECT($A$789),"")</f>
        <v>Pagaminta produkcija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8" t="s">
        <v>1139</v>
      </c>
      <c r="B790">
        <f ca="1">IF(ISTEXT(INDIRECT($A$790)),INDIRECT($A$790),"")</f>
      </c>
      <c r="C790">
        <f ca="1">IF(ISNUMBER(INDIRECT($A$790)),INDIRECT($A$790),0)</f>
        <v>145</v>
      </c>
      <c r="D790" t="b">
        <f ca="1">ISBLANK(INDIRECT($A$790))</f>
        <v>0</v>
      </c>
    </row>
    <row r="791" spans="1:4" ht="10.5">
      <c r="A791" s="98" t="s">
        <v>1140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8" t="s">
        <v>1141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8" t="s">
        <v>1142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8" t="s">
        <v>1143</v>
      </c>
      <c r="B794" t="str">
        <f ca="1">IF(ISTEXT(INDIRECT($A$794)),INDIRECT($A$794),"")</f>
        <v>3. 1. 3. 2. 1. 4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8" t="s">
        <v>1144</v>
      </c>
      <c r="B795" t="str">
        <f ca="1">IF(ISTEXT(INDIRECT($A$795)),INDIRECT($A$795),"")</f>
        <v>Pirktos prekės,  skirtos parduoti</v>
      </c>
      <c r="C795">
        <f ca="1">IF(ISNUMBER(INDIRECT($A$795)),INDIRECT($A$795),0)</f>
        <v>0</v>
      </c>
      <c r="D795" t="b">
        <f ca="1">ISBLANK(INDIRECT($A$795))</f>
        <v>0</v>
      </c>
    </row>
    <row r="796" spans="1:4" ht="10.5">
      <c r="A796" s="98" t="s">
        <v>1145</v>
      </c>
      <c r="B796">
        <f ca="1">IF(ISTEXT(INDIRECT($A$796)),INDIRECT($A$796),"")</f>
      </c>
      <c r="C796">
        <f ca="1">IF(ISNUMBER(INDIRECT($A$796)),INDIRECT($A$796),0)</f>
        <v>146</v>
      </c>
      <c r="D796" t="b">
        <f ca="1">ISBLANK(INDIRECT($A$796))</f>
        <v>0</v>
      </c>
    </row>
    <row r="797" spans="1:4" ht="10.5">
      <c r="A797" s="98" t="s">
        <v>1146</v>
      </c>
      <c r="B797">
        <f ca="1">IF(ISTEXT(INDIRECT($A$797)),INDIRECT($A$797),"")</f>
      </c>
      <c r="C797">
        <f ca="1">IF(ISNUMBER(INDIRECT($A$797)),ROUND(INDIRECT($A$797),2),0)</f>
        <v>0</v>
      </c>
      <c r="D797" t="b">
        <f ca="1">ISBLANK(INDIRECT($A$797))</f>
        <v>1</v>
      </c>
    </row>
    <row r="798" spans="1:4" ht="10.5">
      <c r="A798" s="98" t="s">
        <v>1147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1</v>
      </c>
    </row>
    <row r="799" spans="1:4" ht="10.5">
      <c r="A799" s="98" t="s">
        <v>1148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1</v>
      </c>
    </row>
    <row r="800" spans="1:4" ht="10.5">
      <c r="A800" s="98" t="s">
        <v>1149</v>
      </c>
      <c r="B800" t="str">
        <f ca="1">IF(ISTEXT(INDIRECT($A$800)),INDIRECT($A$800),"")</f>
        <v>3. 1. 3. 2. 1. 5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8" t="s">
        <v>1150</v>
      </c>
      <c r="B801" t="str">
        <f ca="1">IF(ISTEXT(INDIRECT($A$801)),INDIRECT($A$801),"")</f>
        <v>Karinės atsargos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8" t="s">
        <v>1151</v>
      </c>
      <c r="B802">
        <f ca="1">IF(ISTEXT(INDIRECT($A$802)),INDIRECT($A$802),"")</f>
      </c>
      <c r="C802">
        <f ca="1">IF(ISNUMBER(INDIRECT($A$802)),INDIRECT($A$802),0)</f>
        <v>147</v>
      </c>
      <c r="D802" t="b">
        <f ca="1">ISBLANK(INDIRECT($A$802))</f>
        <v>0</v>
      </c>
    </row>
    <row r="803" spans="1:4" ht="10.5">
      <c r="A803" s="98" t="s">
        <v>1152</v>
      </c>
      <c r="B803">
        <f ca="1">IF(ISTEXT(INDIRECT($A$803)),INDIRECT($A$803),"")</f>
      </c>
      <c r="C803">
        <f ca="1">IF(ISNUMBER(INDIRECT($A$803)),ROUND(INDIRECT($A$803),2),0)</f>
        <v>0</v>
      </c>
      <c r="D803" t="b">
        <f ca="1">ISBLANK(INDIRECT($A$803))</f>
        <v>1</v>
      </c>
    </row>
    <row r="804" spans="1:4" ht="10.5">
      <c r="A804" s="98" t="s">
        <v>1153</v>
      </c>
      <c r="B804">
        <f ca="1">IF(ISTEXT(INDIRECT($A$804)),INDIRECT($A$804),"")</f>
      </c>
      <c r="C804">
        <f ca="1">IF(ISNUMBER(INDIRECT($A$804)),ROUND(INDIRECT($A$804),2),0)</f>
        <v>0</v>
      </c>
      <c r="D804" t="b">
        <f ca="1">ISBLANK(INDIRECT($A$804))</f>
        <v>1</v>
      </c>
    </row>
    <row r="805" spans="1:4" ht="10.5">
      <c r="A805" s="98" t="s">
        <v>1154</v>
      </c>
      <c r="B805">
        <f ca="1">IF(ISTEXT(INDIRECT($A$805)),INDIRECT($A$805),"")</f>
      </c>
      <c r="C805">
        <f ca="1">IF(ISNUMBER(INDIRECT($A$805)),ROUND(INDIRECT($A$805),2),0)</f>
        <v>0</v>
      </c>
      <c r="D805" t="b">
        <f ca="1">ISBLANK(INDIRECT($A$805))</f>
        <v>1</v>
      </c>
    </row>
    <row r="806" spans="1:4" ht="10.5">
      <c r="A806" s="98" t="s">
        <v>1155</v>
      </c>
      <c r="B806" t="str">
        <f ca="1">IF(ISTEXT(INDIRECT($A$806)),INDIRECT($A$806),"")</f>
        <v>3. 1. 4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8" t="s">
        <v>1156</v>
      </c>
      <c r="B807" t="str">
        <f ca="1">IF(ISTEXT(INDIRECT($A$807)),INDIRECT($A$807),"")</f>
        <v>Ilgalaikio turto įsigijimas finansinės nuomos (lizingo) būdu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8" t="s">
        <v>1157</v>
      </c>
      <c r="B808">
        <f ca="1">IF(ISTEXT(INDIRECT($A$808)),INDIRECT($A$808),"")</f>
      </c>
      <c r="C808">
        <f ca="1">IF(ISNUMBER(INDIRECT($A$808)),INDIRECT($A$808),0)</f>
        <v>126</v>
      </c>
      <c r="D808" t="b">
        <f ca="1">ISBLANK(INDIRECT($A$808))</f>
        <v>0</v>
      </c>
    </row>
    <row r="809" spans="1:4" ht="10.5">
      <c r="A809" s="98" t="s">
        <v>1158</v>
      </c>
      <c r="B809">
        <f ca="1">IF(ISTEXT(INDIRECT($A$809)),INDIRECT($A$809),"")</f>
      </c>
      <c r="C809">
        <f ca="1">IF(ISNUMBER(INDIRECT($A$809)),ROUND(INDIRECT($A$809),2),0)</f>
        <v>0</v>
      </c>
      <c r="D809" t="b">
        <f ca="1">ISBLANK(INDIRECT($A$809))</f>
        <v>1</v>
      </c>
    </row>
    <row r="810" spans="1:4" ht="10.5">
      <c r="A810" s="98" t="s">
        <v>1159</v>
      </c>
      <c r="B810">
        <f ca="1">IF(ISTEXT(INDIRECT($A$810)),INDIRECT($A$810),"")</f>
      </c>
      <c r="C810">
        <f ca="1">IF(ISNUMBER(INDIRECT($A$810)),ROUND(INDIRECT($A$810),2),0)</f>
        <v>0</v>
      </c>
      <c r="D810" t="b">
        <f ca="1">ISBLANK(INDIRECT($A$810))</f>
        <v>1</v>
      </c>
    </row>
    <row r="811" spans="1:4" ht="10.5">
      <c r="A811" s="98" t="s">
        <v>1160</v>
      </c>
      <c r="B811">
        <f ca="1">IF(ISTEXT(INDIRECT($A$811)),INDIRECT($A$811),"")</f>
      </c>
      <c r="C811">
        <f ca="1">IF(ISNUMBER(INDIRECT($A$811)),ROUND(INDIRECT($A$811),2),0)</f>
        <v>0</v>
      </c>
      <c r="D811" t="b">
        <f ca="1">ISBLANK(INDIRECT($A$811))</f>
        <v>1</v>
      </c>
    </row>
    <row r="812" spans="1:4" ht="10.5">
      <c r="A812" s="98" t="s">
        <v>1161</v>
      </c>
      <c r="B812" t="str">
        <f ca="1">IF(ISTEXT(INDIRECT($A$812)),INDIRECT($A$812),"")</f>
        <v>3. 1. 5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8" t="s">
        <v>1162</v>
      </c>
      <c r="B813" t="str">
        <f ca="1">IF(ISTEXT(INDIRECT($A$813)),INDIRECT($A$813),"")</f>
        <v>Biologinis turtas ir mineraliniai ištekliai</v>
      </c>
      <c r="C813">
        <f ca="1">IF(ISNUMBER(INDIRECT($A$813)),INDIRECT($A$813),0)</f>
        <v>0</v>
      </c>
      <c r="D813" t="b">
        <f ca="1">ISBLANK(INDIRECT($A$813))</f>
        <v>0</v>
      </c>
    </row>
    <row r="814" spans="1:4" ht="10.5">
      <c r="A814" s="98" t="s">
        <v>1163</v>
      </c>
      <c r="B814">
        <f ca="1">IF(ISTEXT(INDIRECT($A$814)),INDIRECT($A$814),"")</f>
      </c>
      <c r="C814">
        <f ca="1">IF(ISNUMBER(INDIRECT($A$814)),INDIRECT($A$814),0)</f>
        <v>127</v>
      </c>
      <c r="D814" t="b">
        <f ca="1">ISBLANK(INDIRECT($A$814))</f>
        <v>0</v>
      </c>
    </row>
    <row r="815" spans="1:4" ht="10.5">
      <c r="A815" s="98" t="s">
        <v>1164</v>
      </c>
      <c r="B815">
        <f ca="1">IF(ISTEXT(INDIRECT($A$815)),INDIRECT($A$815),"")</f>
      </c>
      <c r="C815">
        <f ca="1">IF(ISNUMBER(INDIRECT($A$815)),ROUND(INDIRECT($A$815),2),0)</f>
        <v>0</v>
      </c>
      <c r="D815" t="b">
        <f ca="1">ISBLANK(INDIRECT($A$815))</f>
        <v>1</v>
      </c>
    </row>
    <row r="816" spans="1:4" ht="10.5">
      <c r="A816" s="98" t="s">
        <v>1165</v>
      </c>
      <c r="B816">
        <f ca="1">IF(ISTEXT(INDIRECT($A$816)),INDIRECT($A$816),"")</f>
      </c>
      <c r="C816">
        <f ca="1">IF(ISNUMBER(INDIRECT($A$816)),ROUND(INDIRECT($A$816),2),0)</f>
        <v>0</v>
      </c>
      <c r="D816" t="b">
        <f ca="1">ISBLANK(INDIRECT($A$816))</f>
        <v>1</v>
      </c>
    </row>
    <row r="817" spans="1:4" ht="10.5">
      <c r="A817" s="98" t="s">
        <v>1166</v>
      </c>
      <c r="B817">
        <f ca="1">IF(ISTEXT(INDIRECT($A$817)),INDIRECT($A$817),"")</f>
      </c>
      <c r="C817">
        <f ca="1">IF(ISNUMBER(INDIRECT($A$817)),ROUND(INDIRECT($A$817),2),0)</f>
        <v>0</v>
      </c>
      <c r="D817" t="b">
        <f ca="1">ISBLANK(INDIRECT($A$817))</f>
        <v>1</v>
      </c>
    </row>
    <row r="818" spans="1:4" ht="10.5">
      <c r="A818" s="98" t="s">
        <v>1167</v>
      </c>
      <c r="B818" t="str">
        <f ca="1">IF(ISTEXT(INDIRECT($A$818)),INDIRECT($A$818),"")</f>
        <v>3. 2</v>
      </c>
      <c r="C818">
        <f ca="1">IF(ISNUMBER(INDIRECT($A$818)),INDIRECT($A$818),0)</f>
        <v>0</v>
      </c>
      <c r="D818" t="b">
        <f ca="1">ISBLANK(INDIRECT($A$818))</f>
        <v>0</v>
      </c>
    </row>
    <row r="819" spans="1:4" ht="10.5">
      <c r="A819" s="98" t="s">
        <v>1168</v>
      </c>
      <c r="B819" t="str">
        <f ca="1">IF(ISTEXT(INDIRECT($A$819)),INDIRECT($A$819),"")</f>
        <v>Finansinio turto įsigijimo išlaidos (perskolinimas)</v>
      </c>
      <c r="C819">
        <f ca="1">IF(ISNUMBER(INDIRECT($A$819)),INDIRECT($A$819),0)</f>
        <v>0</v>
      </c>
      <c r="D819" t="b">
        <f ca="1">ISBLANK(INDIRECT($A$819))</f>
        <v>0</v>
      </c>
    </row>
    <row r="820" spans="1:4" ht="10.5">
      <c r="A820" s="98" t="s">
        <v>1169</v>
      </c>
      <c r="B820">
        <f ca="1">IF(ISTEXT(INDIRECT($A$820)),INDIRECT($A$820),"")</f>
      </c>
      <c r="C820">
        <f ca="1">IF(ISNUMBER(INDIRECT($A$820)),INDIRECT($A$820),0)</f>
        <v>128</v>
      </c>
      <c r="D820" t="b">
        <f ca="1">ISBLANK(INDIRECT($A$820))</f>
        <v>0</v>
      </c>
    </row>
    <row r="821" spans="1:4" ht="10.5">
      <c r="A821" s="98" t="s">
        <v>1170</v>
      </c>
      <c r="B821">
        <f ca="1">IF(ISTEXT(INDIRECT($A$821)),INDIRECT($A$821),"")</f>
      </c>
      <c r="C821">
        <f ca="1">IF(ISNUMBER(INDIRECT($A$821)),ROUND(INDIRECT($A$821),2),0)</f>
        <v>0</v>
      </c>
      <c r="D821" t="b">
        <f ca="1">ISBLANK(INDIRECT($A$821))</f>
        <v>1</v>
      </c>
    </row>
    <row r="822" spans="1:4" ht="10.5">
      <c r="A822" s="98" t="s">
        <v>1171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1</v>
      </c>
    </row>
    <row r="823" spans="1:4" ht="10.5">
      <c r="A823" s="98" t="s">
        <v>1172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1</v>
      </c>
    </row>
    <row r="824" spans="1:4" ht="10.5">
      <c r="A824" s="98" t="s">
        <v>1173</v>
      </c>
      <c r="B824" t="str">
        <f ca="1">IF(ISTEXT(INDIRECT($A$824)),INDIRECT($A$824),"")</f>
        <v>3. 3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8" t="s">
        <v>1174</v>
      </c>
      <c r="B825" t="str">
        <f ca="1">IF(ISTEXT(INDIRECT($A$825)),INDIRECT($A$825),"")</f>
        <v>Išlaidos dėl finansinių įsipareigojimų vykdymo (paskolų grąžinimas)</v>
      </c>
      <c r="C825">
        <f ca="1">IF(ISNUMBER(INDIRECT($A$825)),INDIRECT($A$825),0)</f>
        <v>0</v>
      </c>
      <c r="D825" t="b">
        <f ca="1">ISBLANK(INDIRECT($A$825))</f>
        <v>0</v>
      </c>
    </row>
    <row r="826" spans="1:4" ht="10.5">
      <c r="A826" s="98" t="s">
        <v>1175</v>
      </c>
      <c r="B826">
        <f ca="1">IF(ISTEXT(INDIRECT($A$826)),INDIRECT($A$826),"")</f>
      </c>
      <c r="C826">
        <f ca="1">IF(ISNUMBER(INDIRECT($A$826)),INDIRECT($A$826),0)</f>
        <v>129</v>
      </c>
      <c r="D826" t="b">
        <f ca="1">ISBLANK(INDIRECT($A$826))</f>
        <v>0</v>
      </c>
    </row>
    <row r="827" spans="1:4" ht="10.5">
      <c r="A827" s="98" t="s">
        <v>1176</v>
      </c>
      <c r="B827">
        <f ca="1">IF(ISTEXT(INDIRECT($A$827)),INDIRECT($A$827),"")</f>
      </c>
      <c r="C827">
        <f ca="1">IF(ISNUMBER(INDIRECT($A$827)),ROUND(INDIRECT($A$827),2),0)</f>
        <v>0</v>
      </c>
      <c r="D827" t="b">
        <f ca="1">ISBLANK(INDIRECT($A$827))</f>
        <v>1</v>
      </c>
    </row>
    <row r="828" spans="1:4" ht="10.5">
      <c r="A828" s="98" t="s">
        <v>1177</v>
      </c>
      <c r="B828">
        <f ca="1">IF(ISTEXT(INDIRECT($A$828)),INDIRECT($A$828),"")</f>
      </c>
      <c r="C828">
        <f ca="1">IF(ISNUMBER(INDIRECT($A$828)),ROUND(INDIRECT($A$828),2),0)</f>
        <v>0</v>
      </c>
      <c r="D828" t="b">
        <f ca="1">ISBLANK(INDIRECT($A$828))</f>
        <v>1</v>
      </c>
    </row>
    <row r="829" spans="1:4" ht="10.5">
      <c r="A829" s="98" t="s">
        <v>1178</v>
      </c>
      <c r="B829">
        <f ca="1">IF(ISTEXT(INDIRECT($A$829)),INDIRECT($A$829),"")</f>
      </c>
      <c r="C829">
        <f ca="1">IF(ISNUMBER(INDIRECT($A$829)),ROUND(INDIRECT($A$829),2),0)</f>
        <v>0</v>
      </c>
      <c r="D829" t="b">
        <f ca="1">ISBLANK(INDIRECT($A$829))</f>
        <v>1</v>
      </c>
    </row>
    <row r="830" spans="1:4" ht="10.5">
      <c r="A830" s="98" t="s">
        <v>1179</v>
      </c>
      <c r="B830" t="str">
        <f ca="1">IF(ISTEXT(INDIRECT($A$830)),INDIRECT($A$830),"")</f>
        <v>IŠ VISO (2+3)</v>
      </c>
      <c r="C830">
        <f ca="1">IF(ISNUMBER(INDIRECT($A$830)),INDIRECT($A$830),0)</f>
        <v>0</v>
      </c>
      <c r="D830" t="b">
        <f ca="1">ISBLANK(INDIRECT($A$830))</f>
        <v>0</v>
      </c>
    </row>
    <row r="831" spans="1:4" ht="10.5">
      <c r="A831" s="98" t="s">
        <v>1180</v>
      </c>
      <c r="B831">
        <f ca="1">IF(ISTEXT(INDIRECT($A$831)),INDIRECT($A$831),"")</f>
      </c>
      <c r="C831">
        <f ca="1">IF(ISNUMBER(INDIRECT($A$831)),INDIRECT($A$831),0)</f>
        <v>130</v>
      </c>
      <c r="D831" t="b">
        <f ca="1">ISBLANK(INDIRECT($A$831))</f>
        <v>0</v>
      </c>
    </row>
    <row r="832" spans="1:4" ht="10.5">
      <c r="A832" s="98" t="s">
        <v>1181</v>
      </c>
      <c r="B832">
        <f ca="1">IF(ISTEXT(INDIRECT($A$832)),INDIRECT($A$832),"")</f>
      </c>
      <c r="C832">
        <f ca="1">IF(ISNUMBER(INDIRECT($A$832)),ROUND(INDIRECT($A$832),2),0)</f>
        <v>829.09</v>
      </c>
      <c r="D832" t="b">
        <f ca="1">ISBLANK(INDIRECT($A$832))</f>
        <v>0</v>
      </c>
    </row>
    <row r="833" spans="1:4" ht="10.5">
      <c r="A833" s="98" t="s">
        <v>1182</v>
      </c>
      <c r="B833">
        <f ca="1">IF(ISTEXT(INDIRECT($A$833)),INDIRECT($A$833),"")</f>
      </c>
      <c r="C833">
        <f ca="1">IF(ISNUMBER(INDIRECT($A$833)),ROUND(INDIRECT($A$833),2),0)</f>
        <v>7384.22</v>
      </c>
      <c r="D833" t="b">
        <f ca="1">ISBLANK(INDIRECT($A$833))</f>
        <v>0</v>
      </c>
    </row>
    <row r="834" spans="1:4" ht="10.5">
      <c r="A834" s="98" t="s">
        <v>1183</v>
      </c>
      <c r="B834">
        <f ca="1">IF(ISTEXT(INDIRECT($A$834)),INDIRECT($A$834),"")</f>
      </c>
      <c r="C834">
        <f ca="1">IF(ISNUMBER(INDIRECT($A$834)),ROUND(INDIRECT($A$834),2),0)</f>
        <v>0</v>
      </c>
      <c r="D834" t="b">
        <f ca="1">ISBLANK(INDIRECT($A$834))</f>
        <v>0</v>
      </c>
    </row>
    <row r="835" spans="1:4" ht="10.5">
      <c r="A835" s="98" t="s">
        <v>1184</v>
      </c>
      <c r="B835">
        <f ca="1">IF(ISTEXT(INDIRECT($A$835)),INDIRECT($A$835),"")</f>
      </c>
      <c r="C835">
        <f ca="1">IF(ISNUMBER(INDIRECT($A$835)),ROUND(INDIRECT($A$835),2),0)</f>
        <v>0</v>
      </c>
      <c r="D835" t="b">
        <f ca="1">ISBLANK(INDIRECT($A$835))</f>
        <v>0</v>
      </c>
    </row>
    <row r="836" spans="1:4" ht="10.5">
      <c r="A836" s="98" t="s">
        <v>1185</v>
      </c>
      <c r="B836" t="str">
        <f ca="1">IF(ISTEXT(INDIRECT($A$836)),INDIRECT($A$836),"")</f>
        <v>Išlaidų ekonominės klasifikacijos kodas</v>
      </c>
      <c r="C836">
        <f ca="1">IF(ISNUMBER(INDIRECT($A$836)),INDIRECT($A$836),0)</f>
        <v>0</v>
      </c>
      <c r="D836" t="b">
        <f ca="1">ISBLANK(INDIRECT($A$836))</f>
        <v>0</v>
      </c>
    </row>
    <row r="837" spans="1:4" ht="10.5">
      <c r="A837" s="98" t="s">
        <v>1186</v>
      </c>
      <c r="B837" t="str">
        <f ca="1">IF(ISTEXT(INDIRECT($A$837)),INDIRECT($A$837),"")</f>
        <v>Įsiskolinimo pavadinimas</v>
      </c>
      <c r="C837">
        <f ca="1">IF(ISNUMBER(INDIRECT($A$837)),INDIRECT($A$837),0)</f>
        <v>0</v>
      </c>
      <c r="D837" t="b">
        <f ca="1">ISBLANK(INDIRECT($A$837))</f>
        <v>0</v>
      </c>
    </row>
    <row r="838" spans="1:4" ht="10.5">
      <c r="A838" s="98" t="s">
        <v>1187</v>
      </c>
      <c r="B838" t="str">
        <f ca="1">IF(ISTEXT(INDIRECT($A$838)),INDIRECT($A$838),"")</f>
        <v>Eil. Nr.</v>
      </c>
      <c r="C838">
        <f ca="1">IF(ISNUMBER(INDIRECT($A$838)),INDIRECT($A$838),0)</f>
        <v>0</v>
      </c>
      <c r="D838" t="b">
        <f ca="1">ISBLANK(INDIRECT($A$838))</f>
        <v>0</v>
      </c>
    </row>
    <row r="839" spans="1:4" ht="10.5">
      <c r="A839" s="98" t="s">
        <v>1188</v>
      </c>
      <c r="B839" t="str">
        <f ca="1">IF(ISTEXT(INDIRECT($A$839)),INDIRECT($A$839),"")</f>
        <v>likutis metų pradžioje</v>
      </c>
      <c r="C839">
        <f ca="1">IF(ISNUMBER(INDIRECT($A$839)),INDIRECT($A$839),0)</f>
        <v>0</v>
      </c>
      <c r="D839" t="b">
        <f ca="1">ISBLANK(INDIRECT($A$839))</f>
        <v>0</v>
      </c>
    </row>
    <row r="840" spans="1:4" ht="10.5">
      <c r="A840" s="98" t="s">
        <v>1189</v>
      </c>
      <c r="B840" t="str">
        <f ca="1">IF(ISTEXT(INDIRECT($A$840)),INDIRECT($A$840),"")</f>
        <v>likutis ataskaitinio laikotarpio pabaigoje</v>
      </c>
      <c r="C840">
        <f ca="1">IF(ISNUMBER(INDIRECT($A$840)),INDIRECT($A$840),0)</f>
        <v>0</v>
      </c>
      <c r="D840" t="b">
        <f ca="1">ISBLANK(INDIRECT($A$840))</f>
        <v>0</v>
      </c>
    </row>
    <row r="841" spans="1:4" ht="10.5">
      <c r="A841" s="98" t="s">
        <v>1190</v>
      </c>
      <c r="B841" t="str">
        <f ca="1">IF(ISTEXT(INDIRECT($A$841)),INDIRECT($A$841),"")</f>
        <v>1</v>
      </c>
      <c r="C841">
        <f ca="1">IF(ISNUMBER(INDIRECT($A$841)),INDIRECT($A$841),0)</f>
        <v>0</v>
      </c>
      <c r="D841" t="b">
        <f ca="1">ISBLANK(INDIRECT($A$841))</f>
        <v>0</v>
      </c>
    </row>
    <row r="842" spans="1:4" ht="10.5">
      <c r="A842" s="98" t="s">
        <v>1191</v>
      </c>
      <c r="B842" t="str">
        <f ca="1">IF(ISTEXT(INDIRECT($A$842)),INDIRECT($A$842),"")</f>
        <v>2</v>
      </c>
      <c r="C842">
        <f ca="1">IF(ISNUMBER(INDIRECT($A$842)),INDIRECT($A$842),0)</f>
        <v>0</v>
      </c>
      <c r="D842" t="b">
        <f ca="1">ISBLANK(INDIRECT($A$842))</f>
        <v>0</v>
      </c>
    </row>
    <row r="843" spans="1:4" ht="10.5">
      <c r="A843" s="98" t="s">
        <v>1192</v>
      </c>
      <c r="B843" t="str">
        <f ca="1">IF(ISTEXT(INDIRECT($A$843)),INDIRECT($A$843),"")</f>
        <v>3</v>
      </c>
      <c r="C843">
        <f ca="1">IF(ISNUMBER(INDIRECT($A$843)),INDIRECT($A$843),0)</f>
        <v>0</v>
      </c>
      <c r="D843" t="b">
        <f ca="1">ISBLANK(INDIRECT($A$843))</f>
        <v>0</v>
      </c>
    </row>
    <row r="844" spans="1:4" ht="10.5">
      <c r="A844" s="98" t="s">
        <v>1193</v>
      </c>
      <c r="B844" t="str">
        <f ca="1">IF(ISTEXT(INDIRECT($A$844)),INDIRECT($A$844),"")</f>
        <v>6</v>
      </c>
      <c r="C844">
        <f ca="1">IF(ISNUMBER(INDIRECT($A$844)),INDIRECT($A$844),0)</f>
        <v>0</v>
      </c>
      <c r="D844" t="b">
        <f ca="1">ISBLANK(INDIRECT($A$844))</f>
        <v>0</v>
      </c>
    </row>
    <row r="845" spans="1:4" ht="10.5">
      <c r="A845" s="98" t="s">
        <v>1194</v>
      </c>
      <c r="B845" t="str">
        <f ca="1">IF(ISTEXT(INDIRECT($A$845)),INDIRECT($A$845),"")</f>
        <v>7</v>
      </c>
      <c r="C845">
        <f ca="1">IF(ISNUMBER(INDIRECT($A$845)),INDIRECT($A$845),0)</f>
        <v>0</v>
      </c>
      <c r="D845" t="b">
        <f ca="1">ISBLANK(INDIRECT($A$845))</f>
        <v>0</v>
      </c>
    </row>
    <row r="846" spans="1:4" ht="10.5">
      <c r="A846" s="98" t="s">
        <v>1195</v>
      </c>
      <c r="B846" t="str">
        <f ca="1">IF(ISTEXT(INDIRECT($A$846)),INDIRECT($A$846),"")</f>
        <v>2</v>
      </c>
      <c r="C846">
        <f ca="1">IF(ISNUMBER(INDIRECT($A$846)),INDIRECT($A$846),0)</f>
        <v>0</v>
      </c>
      <c r="D846" t="b">
        <f ca="1">ISBLANK(INDIRECT($A$846))</f>
        <v>0</v>
      </c>
    </row>
    <row r="847" spans="1:4" ht="10.5">
      <c r="A847" s="98" t="s">
        <v>1196</v>
      </c>
      <c r="B847" t="str">
        <f ca="1">IF(ISTEXT(INDIRECT($A$847)),INDIRECT($A$847),"")</f>
        <v>IŠLAIDOS</v>
      </c>
      <c r="C847">
        <f ca="1">IF(ISNUMBER(INDIRECT($A$847)),INDIRECT($A$847),0)</f>
        <v>0</v>
      </c>
      <c r="D847" t="b">
        <f ca="1">ISBLANK(INDIRECT($A$847))</f>
        <v>0</v>
      </c>
    </row>
    <row r="848" spans="1:4" ht="10.5">
      <c r="A848" s="98" t="s">
        <v>1197</v>
      </c>
      <c r="B848" t="str">
        <f ca="1">IF(ISTEXT(INDIRECT($A$848)),INDIRECT($A$848),"")</f>
        <v>130</v>
      </c>
      <c r="C848">
        <f ca="1">IF(ISNUMBER(INDIRECT($A$848)),INDIRECT($A$848),0)</f>
        <v>0</v>
      </c>
      <c r="D848" t="b">
        <f ca="1">ISBLANK(INDIRECT($A$848))</f>
        <v>0</v>
      </c>
    </row>
    <row r="849" spans="1:4" ht="10.5">
      <c r="A849" s="98" t="s">
        <v>1198</v>
      </c>
      <c r="B849">
        <f ca="1">IF(ISTEXT(INDIRECT($A$849)),INDIRECT($A$849),"")</f>
      </c>
      <c r="C849">
        <f ca="1">IF(ISNUMBER(INDIRECT($A$849)),ROUND(INDIRECT($A$849),2),0)</f>
        <v>0</v>
      </c>
      <c r="D849" t="b">
        <f ca="1">ISBLANK(INDIRECT($A$849))</f>
        <v>1</v>
      </c>
    </row>
    <row r="850" spans="1:4" ht="10.5">
      <c r="A850" s="98" t="s">
        <v>1199</v>
      </c>
      <c r="B850">
        <f ca="1">IF(ISTEXT(INDIRECT($A$850)),INDIRECT($A$850),"")</f>
      </c>
      <c r="C850">
        <f ca="1">IF(ISNUMBER(INDIRECT($A$850)),ROUND(INDIRECT($A$850),2),0)</f>
        <v>0</v>
      </c>
      <c r="D850" t="b">
        <f ca="1">ISBLANK(INDIRECT($A$850))</f>
        <v>1</v>
      </c>
    </row>
    <row r="851" spans="1:4" ht="10.5">
      <c r="A851" s="98" t="s">
        <v>1200</v>
      </c>
      <c r="B851" t="str">
        <f ca="1">IF(ISTEXT(INDIRECT($A$851)),INDIRECT($A$851),"")</f>
        <v>3</v>
      </c>
      <c r="C851">
        <f ca="1">IF(ISNUMBER(INDIRECT($A$851)),INDIRECT($A$851),0)</f>
        <v>0</v>
      </c>
      <c r="D851" t="b">
        <f ca="1">ISBLANK(INDIRECT($A$851))</f>
        <v>0</v>
      </c>
    </row>
    <row r="852" spans="1:4" ht="10.5">
      <c r="A852" s="98" t="s">
        <v>1201</v>
      </c>
      <c r="B852" t="str">
        <f ca="1">IF(ISTEXT(INDIRECT($A$852)),INDIRECT($A$852),"")</f>
        <v>SANDORIAI DĖL MATERIALIOJO IR NEMATERIALIOJO TURTO BEI     FINANSINIŲ ĮSIPAREIGOJIMŲ VYKDYMAS</v>
      </c>
      <c r="C852">
        <f ca="1">IF(ISNUMBER(INDIRECT($A$852)),INDIRECT($A$852),0)</f>
        <v>0</v>
      </c>
      <c r="D852" t="b">
        <f ca="1">ISBLANK(INDIRECT($A$852))</f>
        <v>0</v>
      </c>
    </row>
    <row r="853" spans="1:4" ht="10.5">
      <c r="A853" s="98" t="s">
        <v>1202</v>
      </c>
      <c r="B853" t="str">
        <f ca="1">IF(ISTEXT(INDIRECT($A$853)),INDIRECT($A$853),"")</f>
        <v>131</v>
      </c>
      <c r="C853">
        <f ca="1">IF(ISNUMBER(INDIRECT($A$853)),INDIRECT($A$853),0)</f>
        <v>0</v>
      </c>
      <c r="D853" t="b">
        <f ca="1">ISBLANK(INDIRECT($A$853))</f>
        <v>0</v>
      </c>
    </row>
    <row r="854" spans="1:4" ht="10.5">
      <c r="A854" s="98" t="s">
        <v>1203</v>
      </c>
      <c r="B854">
        <f ca="1">IF(ISTEXT(INDIRECT($A$854)),INDIRECT($A$854),"")</f>
      </c>
      <c r="C854">
        <f ca="1">IF(ISNUMBER(INDIRECT($A$854)),ROUND(INDIRECT($A$854),2),0)</f>
        <v>0</v>
      </c>
      <c r="D854" t="b">
        <f ca="1">ISBLANK(INDIRECT($A$854))</f>
        <v>1</v>
      </c>
    </row>
    <row r="855" spans="1:4" ht="10.5">
      <c r="A855" s="98" t="s">
        <v>1204</v>
      </c>
      <c r="B855">
        <f ca="1">IF(ISTEXT(INDIRECT($A$855)),INDIRECT($A$855),"")</f>
      </c>
      <c r="C855">
        <f ca="1">IF(ISNUMBER(INDIRECT($A$855)),ROUND(INDIRECT($A$855),2),0)</f>
        <v>0</v>
      </c>
      <c r="D855" t="b">
        <f ca="1">ISBLANK(INDIRECT($A$855))</f>
        <v>1</v>
      </c>
    </row>
    <row r="856" spans="1:4" ht="10.5">
      <c r="A856" s="98" t="s">
        <v>1205</v>
      </c>
      <c r="B856" t="str">
        <f ca="1">IF(ISTEXT(INDIRECT($A$856)),INDIRECT($A$856),"")</f>
        <v>IŠ VISO (2+3)</v>
      </c>
      <c r="C856">
        <f ca="1">IF(ISNUMBER(INDIRECT($A$856)),INDIRECT($A$856),0)</f>
        <v>0</v>
      </c>
      <c r="D856" t="b">
        <f ca="1">ISBLANK(INDIRECT($A$856))</f>
        <v>0</v>
      </c>
    </row>
    <row r="857" spans="1:4" ht="10.5">
      <c r="A857" s="98" t="s">
        <v>1206</v>
      </c>
      <c r="B857" t="str">
        <f ca="1">IF(ISTEXT(INDIRECT($A$857)),INDIRECT($A$857),"")</f>
        <v>135</v>
      </c>
      <c r="C857">
        <f ca="1">IF(ISNUMBER(INDIRECT($A$857)),INDIRECT($A$857),0)</f>
        <v>0</v>
      </c>
      <c r="D857" t="b">
        <f ca="1">ISBLANK(INDIRECT($A$857))</f>
        <v>0</v>
      </c>
    </row>
    <row r="858" spans="1:4" ht="10.5">
      <c r="A858" s="98" t="s">
        <v>1207</v>
      </c>
      <c r="B858">
        <f ca="1">IF(ISTEXT(INDIRECT($A$858)),INDIRECT($A$858),"")</f>
      </c>
      <c r="C858">
        <f ca="1">IF(ISNUMBER(INDIRECT($A$858)),ROUND(INDIRECT($A$858),2),0)</f>
        <v>0</v>
      </c>
      <c r="D858" t="b">
        <f ca="1">ISBLANK(INDIRECT($A$858))</f>
        <v>0</v>
      </c>
    </row>
    <row r="859" spans="1:4" ht="10.5">
      <c r="A859" s="98" t="s">
        <v>1208</v>
      </c>
      <c r="B859">
        <f ca="1">IF(ISTEXT(INDIRECT($A$859)),INDIRECT($A$859),"")</f>
      </c>
      <c r="C859">
        <f ca="1">IF(ISNUMBER(INDIRECT($A$859)),ROUND(INDIRECT($A$859),2),0)</f>
        <v>0</v>
      </c>
      <c r="D859" t="b">
        <f ca="1">ISBLANK(INDIRECT($A$859))</f>
        <v>0</v>
      </c>
    </row>
    <row r="860" spans="1:4" ht="10.5">
      <c r="A860" s="98" t="s">
        <v>1209</v>
      </c>
      <c r="B860" t="str">
        <f ca="1">IF(ISTEXT(INDIRECT($A$860)),INDIRECT($A$860),"")</f>
        <v>Jonas Jočiūnas</v>
      </c>
      <c r="C860">
        <f ca="1">IF(ISNUMBER(INDIRECT($A$860)),INDIRECT($A$860),0)</f>
        <v>0</v>
      </c>
      <c r="D860" t="b">
        <f ca="1">ISBLANK(INDIRECT($A$860))</f>
        <v>0</v>
      </c>
    </row>
    <row r="861" spans="1:4" ht="10.5">
      <c r="A861" s="98" t="s">
        <v>1210</v>
      </c>
      <c r="B861" t="str">
        <f ca="1">IF(ISTEXT(INDIRECT($A$861)),INDIRECT($A$861),"")</f>
        <v>Daiva Sabulienė</v>
      </c>
      <c r="C861">
        <f ca="1">IF(ISNUMBER(INDIRECT($A$861)),INDIRECT($A$861),0)</f>
        <v>0</v>
      </c>
      <c r="D861" t="b">
        <f ca="1">ISBLANK(INDIRECT($A$861))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2016-10-07T12:28:29Z</cp:lastPrinted>
  <dcterms:created xsi:type="dcterms:W3CDTF">2003-09-13T06:13:56Z</dcterms:created>
  <dcterms:modified xsi:type="dcterms:W3CDTF">2016-10-07T12:30:03Z</dcterms:modified>
  <cp:category/>
  <cp:version/>
  <cp:contentType/>
  <cp:contentStatus/>
</cp:coreProperties>
</file>